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Preslia\"/>
    </mc:Choice>
  </mc:AlternateContent>
  <bookViews>
    <workbookView xWindow="0" yWindow="0" windowWidth="38400" windowHeight="17850" tabRatio="730"/>
  </bookViews>
  <sheets>
    <sheet name="Captions" sheetId="15" r:id="rId1"/>
    <sheet name="El. append. 1 Genome size" sheetId="10" r:id="rId2"/>
    <sheet name="El. append. 2 Genomic GC" sheetId="11" r:id="rId3"/>
    <sheet name="El. append. 3 AFLP " sheetId="13" r:id="rId4"/>
    <sheet name="El. append. 4 Flower colour" sheetId="2" r:id="rId5"/>
    <sheet name="El. append. 5 Stomata" sheetId="1" r:id="rId6"/>
    <sheet name="El. append. 6 Corolla" sheetId="3" r:id="rId7"/>
    <sheet name="El. append. 7 Pappus" sheetId="4" r:id="rId8"/>
    <sheet name="El. append. 8 Achenes" sheetId="5" r:id="rId9"/>
    <sheet name="El. append. 9 Synantherium" sheetId="6" r:id="rId10"/>
    <sheet name="El. append. 10" sheetId="14" r:id="rId11"/>
    <sheet name="El. append. 11 Basal leaves" sheetId="7" r:id="rId12"/>
    <sheet name="El. append. 12 Median leaves" sheetId="8" r:id="rId13"/>
    <sheet name="El. append. 13 Upper leaves" sheetId="9" r:id="rId14"/>
    <sheet name="El. append. 14 Published 2n" sheetId="12" r:id="rId1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74" i="11" l="1"/>
  <c r="AF72" i="11"/>
  <c r="AG72" i="11" s="1"/>
  <c r="AF71" i="11"/>
  <c r="AG71" i="11" s="1"/>
  <c r="AF70" i="11"/>
  <c r="AG70" i="11" s="1"/>
  <c r="AF69" i="11"/>
  <c r="AG69" i="11" s="1"/>
  <c r="AF68" i="11"/>
  <c r="AG68" i="11" s="1"/>
  <c r="AF67" i="11"/>
  <c r="AG67" i="11" s="1"/>
  <c r="AF66" i="11"/>
  <c r="AG66" i="11" s="1"/>
  <c r="AF65" i="11"/>
  <c r="AG65" i="11" s="1"/>
  <c r="AF64" i="11"/>
  <c r="AG64" i="11" s="1"/>
  <c r="AG63" i="11"/>
  <c r="AF63" i="11"/>
  <c r="AF62" i="11"/>
  <c r="AG62" i="11" s="1"/>
  <c r="AF61" i="11"/>
  <c r="AG61" i="11" s="1"/>
  <c r="AF60" i="11"/>
  <c r="AG60" i="11" s="1"/>
  <c r="AG59" i="11"/>
  <c r="AF59" i="11"/>
  <c r="AF58" i="11"/>
  <c r="AG58" i="11" s="1"/>
  <c r="AF57" i="11"/>
  <c r="AG57" i="11" s="1"/>
  <c r="AF56" i="11"/>
  <c r="AG56" i="11" s="1"/>
  <c r="AF55" i="11"/>
  <c r="AG55" i="11" s="1"/>
  <c r="AF54" i="11"/>
  <c r="AG54" i="11" s="1"/>
  <c r="AF53" i="11"/>
  <c r="AG53" i="11" s="1"/>
  <c r="AF52" i="11"/>
  <c r="AG52" i="11" s="1"/>
  <c r="AF51" i="11"/>
  <c r="AG51" i="11" s="1"/>
  <c r="AF50" i="11"/>
  <c r="AG50" i="11" s="1"/>
  <c r="AF49" i="11"/>
  <c r="AG49" i="11" s="1"/>
  <c r="AF48" i="11"/>
  <c r="AG48" i="11" s="1"/>
  <c r="AF47" i="11"/>
  <c r="AG47" i="11" s="1"/>
  <c r="AF46" i="11"/>
  <c r="AG46" i="11" s="1"/>
  <c r="AF45" i="11"/>
  <c r="AG45" i="11" s="1"/>
  <c r="AF44" i="11"/>
  <c r="AG44" i="11" s="1"/>
  <c r="AF43" i="11"/>
  <c r="AG43" i="11" s="1"/>
  <c r="AF42" i="11"/>
  <c r="AG42" i="11" s="1"/>
  <c r="AF41" i="11"/>
  <c r="AG41" i="11" s="1"/>
  <c r="AF40" i="11"/>
  <c r="AG40" i="11" s="1"/>
  <c r="AF39" i="11"/>
  <c r="AG39" i="11" s="1"/>
  <c r="AF38" i="11"/>
  <c r="AG38" i="11" s="1"/>
  <c r="AF37" i="11"/>
  <c r="AG37" i="11" s="1"/>
  <c r="AF36" i="11"/>
  <c r="AG36" i="11" s="1"/>
  <c r="AF35" i="11"/>
  <c r="AG35" i="11" s="1"/>
  <c r="AF34" i="11"/>
  <c r="AG34" i="11" s="1"/>
  <c r="AF33" i="11"/>
  <c r="AG33" i="11" s="1"/>
  <c r="AF32" i="11"/>
  <c r="AG32" i="11" s="1"/>
  <c r="AG31" i="11"/>
  <c r="AF31" i="11"/>
  <c r="AF30" i="11"/>
  <c r="AG30" i="11" s="1"/>
  <c r="AF29" i="11"/>
  <c r="AG29" i="11" s="1"/>
  <c r="AF28" i="11"/>
  <c r="AG28" i="11" s="1"/>
  <c r="AG27" i="11"/>
  <c r="AF27" i="11"/>
  <c r="AF26" i="11"/>
  <c r="AG26" i="11" s="1"/>
  <c r="AF25" i="11"/>
  <c r="AG25" i="11" s="1"/>
  <c r="AF24" i="11"/>
  <c r="AG24" i="11" s="1"/>
  <c r="AF23" i="11"/>
  <c r="AG23" i="11" s="1"/>
  <c r="AF22" i="11"/>
  <c r="AG22" i="11" s="1"/>
  <c r="AF21" i="11"/>
  <c r="AG21" i="11" s="1"/>
  <c r="AF20" i="11"/>
  <c r="AG20" i="11" s="1"/>
  <c r="AF19" i="11"/>
  <c r="AG19" i="11" s="1"/>
  <c r="AF18" i="11"/>
  <c r="AG18" i="11" s="1"/>
  <c r="AF17" i="11"/>
  <c r="AG17" i="11" s="1"/>
  <c r="AF16" i="11"/>
  <c r="AG16" i="11" s="1"/>
  <c r="AF15" i="11"/>
  <c r="AG15" i="11" s="1"/>
  <c r="AF14" i="11"/>
  <c r="AG14" i="11" s="1"/>
  <c r="AF13" i="11"/>
  <c r="AG13" i="11" s="1"/>
  <c r="AF12" i="11"/>
  <c r="AG12" i="11" s="1"/>
  <c r="AF11" i="11"/>
  <c r="AG11" i="11" s="1"/>
  <c r="AF10" i="11"/>
  <c r="AG10" i="11" s="1"/>
  <c r="AF9" i="11"/>
  <c r="AG9" i="11" s="1"/>
  <c r="AF8" i="11"/>
  <c r="AG8" i="11" s="1"/>
  <c r="AG7" i="11"/>
  <c r="AF7" i="11"/>
  <c r="AF6" i="11"/>
  <c r="AG6" i="11" s="1"/>
  <c r="AF5" i="11"/>
  <c r="AG5" i="11" s="1"/>
  <c r="AF4" i="11"/>
  <c r="AG4" i="11" s="1"/>
  <c r="H776" i="1"/>
  <c r="H775" i="1"/>
  <c r="H774" i="1"/>
  <c r="H773" i="1"/>
  <c r="H768" i="1"/>
  <c r="H767" i="1"/>
  <c r="H766" i="1"/>
  <c r="H765" i="1"/>
  <c r="H760" i="1"/>
  <c r="H759" i="1"/>
  <c r="H758" i="1"/>
  <c r="H757" i="1"/>
  <c r="H752" i="1"/>
  <c r="H751" i="1"/>
  <c r="H750" i="1"/>
  <c r="H749" i="1"/>
  <c r="H744" i="1"/>
  <c r="H743" i="1"/>
  <c r="H742" i="1"/>
  <c r="H741" i="1"/>
  <c r="H734" i="1"/>
  <c r="H735" i="1"/>
  <c r="H736" i="1"/>
  <c r="H733" i="1"/>
  <c r="J448" i="3"/>
  <c r="J447" i="3"/>
  <c r="J446" i="3"/>
  <c r="J445" i="3"/>
  <c r="J440" i="3"/>
  <c r="J439" i="3"/>
  <c r="J438" i="3"/>
  <c r="J437" i="3"/>
  <c r="J432" i="3"/>
  <c r="J431" i="3"/>
  <c r="J430" i="3"/>
  <c r="J429" i="3"/>
  <c r="J424" i="3"/>
  <c r="J423" i="3"/>
  <c r="J422" i="3"/>
  <c r="J421" i="3"/>
  <c r="J416" i="3"/>
  <c r="J415" i="3"/>
  <c r="J414" i="3"/>
  <c r="J413" i="3"/>
  <c r="J408" i="3"/>
  <c r="J407" i="3"/>
  <c r="J406" i="3"/>
  <c r="J405" i="3"/>
  <c r="J400" i="3"/>
  <c r="J399" i="3"/>
  <c r="J398" i="3"/>
  <c r="J397" i="3"/>
  <c r="J392" i="3"/>
  <c r="J391" i="3"/>
  <c r="J390" i="3"/>
  <c r="J389" i="3"/>
  <c r="J384" i="3"/>
  <c r="J383" i="3"/>
  <c r="J382" i="3"/>
  <c r="J381" i="3"/>
  <c r="J374" i="3"/>
  <c r="J375" i="3"/>
  <c r="J376" i="3"/>
  <c r="J373" i="3"/>
  <c r="H313" i="4"/>
  <c r="H314" i="4"/>
  <c r="H315" i="4"/>
  <c r="H312" i="4"/>
  <c r="H375" i="5"/>
  <c r="H376" i="5"/>
  <c r="H377" i="5"/>
  <c r="H374" i="5"/>
  <c r="H176" i="6"/>
  <c r="H177" i="6"/>
  <c r="H178" i="6"/>
  <c r="H175" i="6"/>
  <c r="O6" i="7"/>
  <c r="O5" i="7"/>
  <c r="O4" i="7"/>
  <c r="O3" i="7"/>
  <c r="O6" i="8"/>
  <c r="O5" i="8"/>
  <c r="O3" i="8"/>
  <c r="O4" i="8"/>
  <c r="O6" i="9"/>
  <c r="O5" i="9"/>
  <c r="O4" i="9"/>
  <c r="O3" i="9"/>
  <c r="J4" i="1" l="1"/>
  <c r="K4" i="1"/>
  <c r="L4" i="1"/>
  <c r="J5" i="1"/>
  <c r="K5" i="1"/>
  <c r="L5" i="1"/>
  <c r="J6" i="1"/>
  <c r="K6" i="1"/>
  <c r="L6" i="1"/>
  <c r="J7" i="1"/>
  <c r="K7" i="1"/>
  <c r="L7" i="1"/>
  <c r="J8" i="1"/>
  <c r="K8" i="1"/>
  <c r="L8" i="1"/>
  <c r="J9" i="1"/>
  <c r="K9" i="1"/>
  <c r="L9" i="1"/>
  <c r="J10" i="1"/>
  <c r="K10" i="1"/>
  <c r="L10" i="1"/>
  <c r="J11" i="1"/>
  <c r="K11" i="1"/>
  <c r="L11" i="1"/>
  <c r="J12" i="1"/>
  <c r="K12" i="1"/>
  <c r="L12" i="1"/>
  <c r="J13" i="1"/>
  <c r="K13" i="1"/>
  <c r="L13" i="1"/>
  <c r="J14" i="1"/>
  <c r="K14" i="1"/>
  <c r="L14" i="1"/>
  <c r="J15" i="1"/>
  <c r="K15" i="1"/>
  <c r="L15" i="1"/>
  <c r="J16" i="1"/>
  <c r="K16" i="1"/>
  <c r="L16" i="1"/>
  <c r="J17" i="1"/>
  <c r="K17" i="1"/>
  <c r="L17" i="1"/>
  <c r="J18" i="1"/>
  <c r="K18" i="1"/>
  <c r="L18" i="1"/>
  <c r="J19" i="1"/>
  <c r="K19" i="1"/>
  <c r="L19" i="1"/>
  <c r="J20" i="1"/>
  <c r="K20" i="1"/>
  <c r="L20" i="1"/>
  <c r="J21" i="1"/>
  <c r="K21" i="1"/>
  <c r="L21" i="1"/>
  <c r="J22" i="1"/>
  <c r="K22" i="1"/>
  <c r="L22" i="1"/>
  <c r="J23" i="1"/>
  <c r="K23" i="1"/>
  <c r="L23" i="1"/>
  <c r="J24" i="1"/>
  <c r="K24" i="1"/>
  <c r="L24" i="1"/>
  <c r="J25" i="1"/>
  <c r="K25" i="1"/>
  <c r="L25" i="1"/>
  <c r="J26" i="1"/>
  <c r="K26" i="1"/>
  <c r="L26" i="1"/>
  <c r="J27" i="1"/>
  <c r="K27" i="1"/>
  <c r="L27" i="1"/>
  <c r="J28" i="1"/>
  <c r="K28" i="1"/>
  <c r="L28" i="1"/>
  <c r="J29" i="1"/>
  <c r="K29" i="1"/>
  <c r="L29" i="1"/>
  <c r="J30" i="1"/>
  <c r="K30" i="1"/>
  <c r="L30" i="1"/>
  <c r="J31" i="1"/>
  <c r="K31" i="1"/>
  <c r="L31" i="1"/>
  <c r="J32" i="1"/>
  <c r="K32" i="1"/>
  <c r="L32" i="1"/>
  <c r="J33" i="1"/>
  <c r="K33" i="1"/>
  <c r="L33" i="1"/>
  <c r="J34" i="1"/>
  <c r="K34" i="1"/>
  <c r="L34" i="1"/>
  <c r="J35" i="1"/>
  <c r="K35" i="1"/>
  <c r="L35" i="1"/>
  <c r="J36" i="1"/>
  <c r="K36" i="1"/>
  <c r="L36" i="1"/>
  <c r="J37" i="1"/>
  <c r="K37" i="1"/>
  <c r="L37" i="1"/>
  <c r="J38" i="1"/>
  <c r="K38" i="1"/>
  <c r="L38" i="1"/>
  <c r="J39" i="1"/>
  <c r="K39" i="1"/>
  <c r="L39" i="1"/>
  <c r="J40" i="1"/>
  <c r="K40" i="1"/>
  <c r="L40" i="1"/>
  <c r="J41" i="1"/>
  <c r="K41" i="1"/>
  <c r="L41" i="1"/>
  <c r="J42" i="1"/>
  <c r="K42" i="1"/>
  <c r="L42" i="1"/>
  <c r="J43" i="1"/>
  <c r="K43" i="1"/>
  <c r="L43" i="1"/>
  <c r="J44" i="1"/>
  <c r="K44" i="1"/>
  <c r="L44" i="1"/>
  <c r="J45" i="1"/>
  <c r="K45" i="1"/>
  <c r="L45" i="1"/>
  <c r="J46" i="1"/>
  <c r="K46" i="1"/>
  <c r="L46" i="1"/>
  <c r="J47" i="1"/>
  <c r="K47" i="1"/>
  <c r="L47" i="1"/>
  <c r="J48" i="1"/>
  <c r="K48" i="1"/>
  <c r="L48" i="1"/>
  <c r="J49" i="1"/>
  <c r="K49" i="1"/>
  <c r="L49" i="1"/>
  <c r="J50" i="1"/>
  <c r="K50" i="1"/>
  <c r="L50" i="1"/>
  <c r="J51" i="1"/>
  <c r="K51" i="1"/>
  <c r="L51" i="1"/>
  <c r="J52" i="1"/>
  <c r="K52" i="1"/>
  <c r="L52" i="1"/>
  <c r="J53" i="1"/>
  <c r="K53" i="1"/>
  <c r="L53" i="1"/>
  <c r="J54" i="1"/>
  <c r="K54" i="1"/>
  <c r="L54" i="1"/>
  <c r="J55" i="1"/>
  <c r="K55" i="1"/>
  <c r="L55" i="1"/>
  <c r="J56" i="1"/>
  <c r="K56" i="1"/>
  <c r="L56" i="1"/>
  <c r="J57" i="1"/>
  <c r="K57" i="1"/>
  <c r="L57" i="1"/>
  <c r="J58" i="1"/>
  <c r="K58" i="1"/>
  <c r="L58" i="1"/>
  <c r="J59" i="1"/>
  <c r="K59" i="1"/>
  <c r="L59" i="1"/>
  <c r="J60" i="1"/>
  <c r="K60" i="1"/>
  <c r="L60" i="1"/>
  <c r="J61" i="1"/>
  <c r="K61" i="1"/>
  <c r="L61" i="1"/>
  <c r="J62" i="1"/>
  <c r="K62" i="1"/>
  <c r="L62" i="1"/>
  <c r="J63" i="1"/>
  <c r="K63" i="1"/>
  <c r="L63" i="1"/>
  <c r="J64" i="1"/>
  <c r="K64" i="1"/>
  <c r="L64" i="1"/>
  <c r="J65" i="1"/>
  <c r="K65" i="1"/>
  <c r="L65" i="1"/>
  <c r="J66" i="1"/>
  <c r="K66" i="1"/>
  <c r="L66" i="1"/>
  <c r="J67" i="1"/>
  <c r="K67" i="1"/>
  <c r="L67" i="1"/>
  <c r="J68" i="1"/>
  <c r="K68" i="1"/>
  <c r="L68" i="1"/>
  <c r="J69" i="1"/>
  <c r="K69" i="1"/>
  <c r="L69" i="1"/>
  <c r="J70" i="1"/>
  <c r="K70" i="1"/>
  <c r="L70" i="1"/>
  <c r="J71" i="1"/>
  <c r="K71" i="1"/>
  <c r="L71" i="1"/>
  <c r="J72" i="1"/>
  <c r="K72" i="1"/>
  <c r="L72" i="1"/>
  <c r="J73" i="1"/>
  <c r="K73" i="1"/>
  <c r="L73" i="1"/>
  <c r="J74" i="1"/>
  <c r="K74" i="1"/>
  <c r="L74" i="1"/>
  <c r="J75" i="1"/>
  <c r="K75" i="1"/>
  <c r="L75" i="1"/>
  <c r="J76" i="1"/>
  <c r="K76" i="1"/>
  <c r="L76" i="1"/>
  <c r="J77" i="1"/>
  <c r="K77" i="1"/>
  <c r="L77" i="1"/>
  <c r="J78" i="1"/>
  <c r="K78" i="1"/>
  <c r="L78" i="1"/>
  <c r="J79" i="1"/>
  <c r="K79" i="1"/>
  <c r="L79" i="1"/>
  <c r="J80" i="1"/>
  <c r="K80" i="1"/>
  <c r="L80" i="1"/>
  <c r="J81" i="1"/>
  <c r="K81" i="1"/>
  <c r="L81" i="1"/>
  <c r="J82" i="1"/>
  <c r="K82" i="1"/>
  <c r="L82" i="1"/>
  <c r="J83" i="1"/>
  <c r="K83" i="1"/>
  <c r="L83" i="1"/>
  <c r="J84" i="1"/>
  <c r="K84" i="1"/>
  <c r="L84" i="1"/>
  <c r="J85" i="1"/>
  <c r="K85" i="1"/>
  <c r="L85" i="1"/>
  <c r="J86" i="1"/>
  <c r="K86" i="1"/>
  <c r="L86" i="1"/>
  <c r="J87" i="1"/>
  <c r="K87" i="1"/>
  <c r="L87" i="1"/>
  <c r="J88" i="1"/>
  <c r="K88" i="1"/>
  <c r="L88" i="1"/>
  <c r="J89" i="1"/>
  <c r="K89" i="1"/>
  <c r="L89" i="1"/>
  <c r="J90" i="1"/>
  <c r="K90" i="1"/>
  <c r="L90" i="1"/>
  <c r="J91" i="1"/>
  <c r="K91" i="1"/>
  <c r="L91" i="1"/>
  <c r="J92" i="1"/>
  <c r="K92" i="1"/>
  <c r="L92" i="1"/>
  <c r="J93" i="1"/>
  <c r="K93" i="1"/>
  <c r="L93" i="1"/>
  <c r="J94" i="1"/>
  <c r="K94" i="1"/>
  <c r="L94" i="1"/>
  <c r="J95" i="1"/>
  <c r="K95" i="1"/>
  <c r="L95" i="1"/>
  <c r="J96" i="1"/>
  <c r="K96" i="1"/>
  <c r="L96" i="1"/>
  <c r="J97" i="1"/>
  <c r="K97" i="1"/>
  <c r="L97" i="1"/>
  <c r="J98" i="1"/>
  <c r="K98" i="1"/>
  <c r="L98" i="1"/>
  <c r="J99" i="1"/>
  <c r="K99" i="1"/>
  <c r="L99" i="1"/>
  <c r="J100" i="1"/>
  <c r="K100" i="1"/>
  <c r="L100" i="1"/>
  <c r="J101" i="1"/>
  <c r="K101" i="1"/>
  <c r="L101" i="1"/>
  <c r="J102" i="1"/>
  <c r="K102" i="1"/>
  <c r="L102" i="1"/>
  <c r="J103" i="1"/>
  <c r="K103" i="1"/>
  <c r="L103" i="1"/>
  <c r="J104" i="1"/>
  <c r="K104" i="1"/>
  <c r="L104" i="1"/>
  <c r="J105" i="1"/>
  <c r="K105" i="1"/>
  <c r="L105" i="1"/>
  <c r="J106" i="1"/>
  <c r="K106" i="1"/>
  <c r="L106" i="1"/>
  <c r="J107" i="1"/>
  <c r="K107" i="1"/>
  <c r="L107" i="1"/>
  <c r="J108" i="1"/>
  <c r="K108" i="1"/>
  <c r="L108" i="1"/>
  <c r="J109" i="1"/>
  <c r="K109" i="1"/>
  <c r="L109" i="1"/>
  <c r="J110" i="1"/>
  <c r="K110" i="1"/>
  <c r="L110" i="1"/>
  <c r="J111" i="1"/>
  <c r="K111" i="1"/>
  <c r="L111" i="1"/>
  <c r="J112" i="1"/>
  <c r="K112" i="1"/>
  <c r="L112" i="1"/>
  <c r="J113" i="1"/>
  <c r="K113" i="1"/>
  <c r="L113" i="1"/>
  <c r="J114" i="1"/>
  <c r="K114" i="1"/>
  <c r="L114" i="1"/>
  <c r="J115" i="1"/>
  <c r="K115" i="1"/>
  <c r="L115" i="1"/>
  <c r="J116" i="1"/>
  <c r="K116" i="1"/>
  <c r="L116" i="1"/>
  <c r="J117" i="1"/>
  <c r="K117" i="1"/>
  <c r="L117" i="1"/>
  <c r="J118" i="1"/>
  <c r="K118" i="1"/>
  <c r="L118" i="1"/>
  <c r="J119" i="1"/>
  <c r="K119" i="1"/>
  <c r="L119" i="1"/>
  <c r="J120" i="1"/>
  <c r="K120" i="1"/>
  <c r="L120" i="1"/>
  <c r="J121" i="1"/>
  <c r="K121" i="1"/>
  <c r="L121" i="1"/>
  <c r="J122" i="1"/>
  <c r="K122" i="1"/>
  <c r="L122" i="1"/>
  <c r="J123" i="1"/>
  <c r="K123" i="1"/>
  <c r="L123" i="1"/>
  <c r="J124" i="1"/>
  <c r="K124" i="1"/>
  <c r="L124" i="1"/>
  <c r="J125" i="1"/>
  <c r="K125" i="1"/>
  <c r="L125" i="1"/>
  <c r="J126" i="1"/>
  <c r="K126" i="1"/>
  <c r="L126" i="1"/>
  <c r="J127" i="1"/>
  <c r="K127" i="1"/>
  <c r="L127" i="1"/>
  <c r="J128" i="1"/>
  <c r="K128" i="1"/>
  <c r="L128" i="1"/>
  <c r="J129" i="1"/>
  <c r="K129" i="1"/>
  <c r="L129" i="1"/>
  <c r="J130" i="1"/>
  <c r="K130" i="1"/>
  <c r="L130" i="1"/>
  <c r="J131" i="1"/>
  <c r="K131" i="1"/>
  <c r="L131" i="1"/>
  <c r="J132" i="1"/>
  <c r="K132" i="1"/>
  <c r="L132" i="1"/>
  <c r="J133" i="1"/>
  <c r="K133" i="1"/>
  <c r="L133" i="1"/>
  <c r="J134" i="1"/>
  <c r="K134" i="1"/>
  <c r="L134" i="1"/>
  <c r="J135" i="1"/>
  <c r="K135" i="1"/>
  <c r="L135" i="1"/>
  <c r="J136" i="1"/>
  <c r="K136" i="1"/>
  <c r="L136" i="1"/>
  <c r="J137" i="1"/>
  <c r="K137" i="1"/>
  <c r="L137" i="1"/>
  <c r="J138" i="1"/>
  <c r="K138" i="1"/>
  <c r="L138" i="1"/>
  <c r="J139" i="1"/>
  <c r="K139" i="1"/>
  <c r="L139" i="1"/>
  <c r="J140" i="1"/>
  <c r="K140" i="1"/>
  <c r="L140" i="1"/>
  <c r="J141" i="1"/>
  <c r="K141" i="1"/>
  <c r="L141" i="1"/>
  <c r="J142" i="1"/>
  <c r="K142" i="1"/>
  <c r="L142" i="1"/>
  <c r="J143" i="1"/>
  <c r="K143" i="1"/>
  <c r="L143" i="1"/>
  <c r="J144" i="1"/>
  <c r="K144" i="1"/>
  <c r="L144" i="1"/>
  <c r="J145" i="1"/>
  <c r="K145" i="1"/>
  <c r="L145" i="1"/>
  <c r="J146" i="1"/>
  <c r="K146" i="1"/>
  <c r="L146" i="1"/>
  <c r="J147" i="1"/>
  <c r="K147" i="1"/>
  <c r="L147" i="1"/>
  <c r="J148" i="1"/>
  <c r="K148" i="1"/>
  <c r="L148" i="1"/>
  <c r="J149" i="1"/>
  <c r="K149" i="1"/>
  <c r="L149" i="1"/>
  <c r="J150" i="1"/>
  <c r="K150" i="1"/>
  <c r="L150" i="1"/>
  <c r="J151" i="1"/>
  <c r="K151" i="1"/>
  <c r="L151" i="1"/>
  <c r="J152" i="1"/>
  <c r="K152" i="1"/>
  <c r="L152" i="1"/>
  <c r="J153" i="1"/>
  <c r="K153" i="1"/>
  <c r="L153" i="1"/>
  <c r="J154" i="1"/>
  <c r="K154" i="1"/>
  <c r="L154" i="1"/>
  <c r="J155" i="1"/>
  <c r="K155" i="1"/>
  <c r="L155" i="1"/>
  <c r="J156" i="1"/>
  <c r="K156" i="1"/>
  <c r="L156" i="1"/>
  <c r="J157" i="1"/>
  <c r="K157" i="1"/>
  <c r="L157" i="1"/>
  <c r="J158" i="1"/>
  <c r="K158" i="1"/>
  <c r="L158" i="1"/>
  <c r="J159" i="1"/>
  <c r="K159" i="1"/>
  <c r="L159" i="1"/>
  <c r="J160" i="1"/>
  <c r="K160" i="1"/>
  <c r="L160" i="1"/>
  <c r="J161" i="1"/>
  <c r="K161" i="1"/>
  <c r="L161" i="1"/>
  <c r="J162" i="1"/>
  <c r="K162" i="1"/>
  <c r="L162" i="1"/>
  <c r="J163" i="1"/>
  <c r="K163" i="1"/>
  <c r="L163" i="1"/>
  <c r="J164" i="1"/>
  <c r="K164" i="1"/>
  <c r="L164" i="1"/>
  <c r="J165" i="1"/>
  <c r="K165" i="1"/>
  <c r="L165" i="1"/>
  <c r="J166" i="1"/>
  <c r="K166" i="1"/>
  <c r="L166" i="1"/>
  <c r="J167" i="1"/>
  <c r="K167" i="1"/>
  <c r="L167" i="1"/>
  <c r="J168" i="1"/>
  <c r="K168" i="1"/>
  <c r="L168" i="1"/>
  <c r="J169" i="1"/>
  <c r="K169" i="1"/>
  <c r="L169" i="1"/>
  <c r="J170" i="1"/>
  <c r="K170" i="1"/>
  <c r="L170" i="1"/>
  <c r="J171" i="1"/>
  <c r="K171" i="1"/>
  <c r="L171" i="1"/>
  <c r="J172" i="1"/>
  <c r="K172" i="1"/>
  <c r="L172" i="1"/>
  <c r="J173" i="1"/>
  <c r="K173" i="1"/>
  <c r="L173" i="1"/>
  <c r="J174" i="1"/>
  <c r="K174" i="1"/>
  <c r="L174" i="1"/>
  <c r="J175" i="1"/>
  <c r="K175" i="1"/>
  <c r="L175" i="1"/>
  <c r="J176" i="1"/>
  <c r="K176" i="1"/>
  <c r="L176" i="1"/>
  <c r="J177" i="1"/>
  <c r="K177" i="1"/>
  <c r="L177" i="1"/>
  <c r="J178" i="1"/>
  <c r="K178" i="1"/>
  <c r="L178" i="1"/>
  <c r="J179" i="1"/>
  <c r="K179" i="1"/>
  <c r="L179" i="1"/>
  <c r="J180" i="1"/>
  <c r="K180" i="1"/>
  <c r="L180" i="1"/>
  <c r="J181" i="1"/>
  <c r="K181" i="1"/>
  <c r="L181" i="1"/>
  <c r="J182" i="1"/>
  <c r="K182" i="1"/>
  <c r="L182" i="1"/>
  <c r="J183" i="1"/>
  <c r="K183" i="1"/>
  <c r="L183" i="1"/>
  <c r="J184" i="1"/>
  <c r="K184" i="1"/>
  <c r="L184" i="1"/>
  <c r="J185" i="1"/>
  <c r="K185" i="1"/>
  <c r="L185" i="1"/>
  <c r="J186" i="1"/>
  <c r="K186" i="1"/>
  <c r="L186" i="1"/>
  <c r="J187" i="1"/>
  <c r="K187" i="1"/>
  <c r="L187" i="1"/>
  <c r="J188" i="1"/>
  <c r="K188" i="1"/>
  <c r="L188" i="1"/>
  <c r="J189" i="1"/>
  <c r="K189" i="1"/>
  <c r="L189" i="1"/>
  <c r="J190" i="1"/>
  <c r="K190" i="1"/>
  <c r="L190" i="1"/>
  <c r="J191" i="1"/>
  <c r="K191" i="1"/>
  <c r="L191" i="1"/>
  <c r="J192" i="1"/>
  <c r="K192" i="1"/>
  <c r="L192" i="1"/>
  <c r="J193" i="1"/>
  <c r="K193" i="1"/>
  <c r="L193" i="1"/>
  <c r="J194" i="1"/>
  <c r="K194" i="1"/>
  <c r="L194" i="1"/>
  <c r="J195" i="1"/>
  <c r="K195" i="1"/>
  <c r="L195" i="1"/>
  <c r="J196" i="1"/>
  <c r="K196" i="1"/>
  <c r="L196" i="1"/>
  <c r="J197" i="1"/>
  <c r="K197" i="1"/>
  <c r="L197" i="1"/>
  <c r="J198" i="1"/>
  <c r="K198" i="1"/>
  <c r="L198" i="1"/>
  <c r="J199" i="1"/>
  <c r="K199" i="1"/>
  <c r="L199" i="1"/>
  <c r="J200" i="1"/>
  <c r="K200" i="1"/>
  <c r="L200" i="1"/>
  <c r="J201" i="1"/>
  <c r="K201" i="1"/>
  <c r="L201" i="1"/>
  <c r="J202" i="1"/>
  <c r="K202" i="1"/>
  <c r="L202" i="1"/>
  <c r="J203" i="1"/>
  <c r="K203" i="1"/>
  <c r="L203" i="1"/>
  <c r="J204" i="1"/>
  <c r="K204" i="1"/>
  <c r="L204" i="1"/>
  <c r="J205" i="1"/>
  <c r="K205" i="1"/>
  <c r="L205" i="1"/>
  <c r="J206" i="1"/>
  <c r="K206" i="1"/>
  <c r="L206" i="1"/>
  <c r="J207" i="1"/>
  <c r="K207" i="1"/>
  <c r="L207" i="1"/>
  <c r="J208" i="1"/>
  <c r="K208" i="1"/>
  <c r="L208" i="1"/>
  <c r="J209" i="1"/>
  <c r="K209" i="1"/>
  <c r="L209" i="1"/>
  <c r="J210" i="1"/>
  <c r="K210" i="1"/>
  <c r="L210" i="1"/>
  <c r="J211" i="1"/>
  <c r="K211" i="1"/>
  <c r="L211" i="1"/>
  <c r="J212" i="1"/>
  <c r="K212" i="1"/>
  <c r="L212" i="1"/>
  <c r="J213" i="1"/>
  <c r="K213" i="1"/>
  <c r="L213" i="1"/>
  <c r="J214" i="1"/>
  <c r="K214" i="1"/>
  <c r="L214" i="1"/>
  <c r="J215" i="1"/>
  <c r="K215" i="1"/>
  <c r="L215" i="1"/>
  <c r="J216" i="1"/>
  <c r="K216" i="1"/>
  <c r="L216" i="1"/>
  <c r="J217" i="1"/>
  <c r="K217" i="1"/>
  <c r="L217" i="1"/>
  <c r="J218" i="1"/>
  <c r="K218" i="1"/>
  <c r="L218" i="1"/>
  <c r="J219" i="1"/>
  <c r="K219" i="1"/>
  <c r="J220" i="1"/>
  <c r="K220" i="1"/>
  <c r="L220" i="1"/>
  <c r="J221" i="1"/>
  <c r="K221" i="1"/>
  <c r="L221" i="1"/>
  <c r="J222" i="1"/>
  <c r="K222" i="1"/>
  <c r="J223" i="1"/>
  <c r="K223" i="1"/>
  <c r="L223" i="1"/>
  <c r="J224" i="1"/>
  <c r="K224" i="1"/>
  <c r="L224" i="1"/>
  <c r="J225" i="1"/>
  <c r="K225" i="1"/>
  <c r="L225" i="1"/>
  <c r="J226" i="1"/>
  <c r="K226" i="1"/>
  <c r="L226" i="1"/>
  <c r="J227" i="1"/>
  <c r="K227" i="1"/>
  <c r="L227" i="1"/>
  <c r="J228" i="1"/>
  <c r="K228" i="1"/>
  <c r="L228" i="1"/>
  <c r="J229" i="1"/>
  <c r="K229" i="1"/>
  <c r="L229" i="1"/>
  <c r="J230" i="1"/>
  <c r="K230" i="1"/>
  <c r="J231" i="1"/>
  <c r="K231" i="1"/>
  <c r="J232" i="1"/>
  <c r="K232" i="1"/>
  <c r="L232" i="1"/>
  <c r="J233" i="1"/>
  <c r="K233" i="1"/>
  <c r="L233" i="1"/>
  <c r="J234" i="1"/>
  <c r="K234" i="1"/>
  <c r="J235" i="1"/>
  <c r="K235" i="1"/>
  <c r="L235" i="1"/>
  <c r="J236" i="1"/>
  <c r="K236" i="1"/>
  <c r="L236" i="1"/>
  <c r="J237" i="1"/>
  <c r="K237" i="1"/>
  <c r="L237" i="1"/>
  <c r="J238" i="1"/>
  <c r="K238" i="1"/>
  <c r="L238" i="1"/>
  <c r="J239" i="1"/>
  <c r="K239" i="1"/>
  <c r="L239" i="1"/>
  <c r="J240" i="1"/>
  <c r="K240" i="1"/>
  <c r="L240" i="1"/>
  <c r="J241" i="1"/>
  <c r="K241" i="1"/>
  <c r="L241" i="1"/>
  <c r="J242" i="1"/>
  <c r="K242" i="1"/>
  <c r="L242" i="1"/>
  <c r="J243" i="1"/>
  <c r="K243" i="1"/>
  <c r="L243" i="1"/>
  <c r="J244" i="1"/>
  <c r="K244" i="1"/>
  <c r="J245" i="1"/>
  <c r="K245" i="1"/>
  <c r="L245" i="1"/>
  <c r="J246" i="1"/>
  <c r="K246" i="1"/>
  <c r="L246" i="1"/>
  <c r="J247" i="1"/>
  <c r="K247" i="1"/>
  <c r="J248" i="1"/>
  <c r="K248" i="1"/>
  <c r="J249" i="1"/>
  <c r="K249" i="1"/>
  <c r="L249" i="1"/>
  <c r="J250" i="1"/>
  <c r="K250" i="1"/>
  <c r="L250" i="1"/>
  <c r="J251" i="1"/>
  <c r="K251" i="1"/>
  <c r="J252" i="1"/>
  <c r="K252" i="1"/>
  <c r="L252" i="1"/>
  <c r="J253" i="1"/>
  <c r="K253" i="1"/>
  <c r="L253" i="1"/>
  <c r="J254" i="1"/>
  <c r="K254" i="1"/>
  <c r="L254" i="1"/>
  <c r="J255" i="1"/>
  <c r="K255" i="1"/>
  <c r="L255" i="1"/>
  <c r="J256" i="1"/>
  <c r="K256" i="1"/>
  <c r="J257" i="1"/>
  <c r="K257" i="1"/>
  <c r="L257" i="1"/>
  <c r="J258" i="1"/>
  <c r="K258" i="1"/>
  <c r="J259" i="1"/>
  <c r="K259" i="1"/>
  <c r="J260" i="1"/>
  <c r="K260" i="1"/>
  <c r="L260" i="1"/>
  <c r="J261" i="1"/>
  <c r="K261" i="1"/>
  <c r="L261" i="1"/>
  <c r="J262" i="1"/>
  <c r="K262" i="1"/>
  <c r="L262" i="1"/>
  <c r="J263" i="1"/>
  <c r="K263" i="1"/>
  <c r="J264" i="1"/>
  <c r="K264" i="1"/>
  <c r="L264" i="1"/>
  <c r="J265" i="1"/>
  <c r="K265" i="1"/>
  <c r="L265" i="1"/>
  <c r="J266" i="1"/>
  <c r="K266" i="1"/>
  <c r="L266" i="1"/>
  <c r="J267" i="1"/>
  <c r="K267" i="1"/>
  <c r="L267" i="1"/>
  <c r="J268" i="1"/>
  <c r="K268" i="1"/>
  <c r="L268" i="1"/>
  <c r="J269" i="1"/>
  <c r="K269" i="1"/>
  <c r="J270" i="1"/>
  <c r="K270" i="1"/>
  <c r="L270" i="1"/>
  <c r="J271" i="1"/>
  <c r="K271" i="1"/>
  <c r="J272" i="1"/>
  <c r="K272" i="1"/>
  <c r="L272" i="1"/>
  <c r="J273" i="1"/>
  <c r="K273" i="1"/>
  <c r="J274" i="1"/>
  <c r="K274" i="1"/>
  <c r="J275" i="1"/>
  <c r="K275" i="1"/>
  <c r="L275" i="1"/>
  <c r="J276" i="1"/>
  <c r="K276" i="1"/>
  <c r="L276" i="1"/>
  <c r="J277" i="1"/>
  <c r="K277" i="1"/>
  <c r="J278" i="1"/>
  <c r="K278" i="1"/>
  <c r="J279" i="1"/>
  <c r="K279" i="1"/>
  <c r="J280" i="1"/>
  <c r="K280" i="1"/>
  <c r="L280" i="1"/>
  <c r="J281" i="1"/>
  <c r="K281" i="1"/>
  <c r="J282" i="1"/>
  <c r="K282" i="1"/>
  <c r="L282" i="1"/>
  <c r="J283" i="1"/>
  <c r="K283" i="1"/>
  <c r="J284" i="1"/>
  <c r="K284" i="1"/>
  <c r="L284" i="1"/>
  <c r="J285" i="1"/>
  <c r="K285" i="1"/>
  <c r="J286" i="1"/>
  <c r="K286" i="1"/>
  <c r="J287" i="1"/>
  <c r="K287" i="1"/>
  <c r="J288" i="1"/>
  <c r="K288" i="1"/>
  <c r="J289" i="1"/>
  <c r="K289" i="1"/>
  <c r="L289" i="1"/>
  <c r="J290" i="1"/>
  <c r="K290" i="1"/>
  <c r="J291" i="1"/>
  <c r="K291" i="1"/>
  <c r="J292" i="1"/>
  <c r="K292" i="1"/>
  <c r="L292" i="1"/>
  <c r="J293" i="1"/>
  <c r="K293" i="1"/>
  <c r="J294" i="1"/>
  <c r="K294" i="1"/>
  <c r="L294" i="1"/>
  <c r="J295" i="1"/>
  <c r="K295" i="1"/>
  <c r="J296" i="1"/>
  <c r="K296" i="1"/>
  <c r="L296" i="1"/>
  <c r="J297" i="1"/>
  <c r="K297" i="1"/>
  <c r="J298" i="1"/>
  <c r="K298" i="1"/>
  <c r="L298" i="1"/>
  <c r="J299" i="1"/>
  <c r="K299" i="1"/>
  <c r="J300" i="1"/>
  <c r="K300" i="1"/>
  <c r="L300" i="1"/>
  <c r="J301" i="1"/>
  <c r="K301" i="1"/>
  <c r="J302" i="1"/>
  <c r="K302" i="1"/>
  <c r="L302" i="1"/>
  <c r="J303" i="1"/>
  <c r="K303" i="1"/>
  <c r="J304" i="1"/>
  <c r="K304" i="1"/>
  <c r="L304" i="1"/>
  <c r="J305" i="1"/>
  <c r="K305" i="1"/>
  <c r="L305" i="1"/>
  <c r="J306" i="1"/>
  <c r="K306" i="1"/>
  <c r="J307" i="1"/>
  <c r="K307" i="1"/>
  <c r="J308" i="1"/>
  <c r="K308" i="1"/>
  <c r="J309" i="1"/>
  <c r="K309" i="1"/>
  <c r="L309" i="1"/>
  <c r="J310" i="1"/>
  <c r="K310" i="1"/>
  <c r="L310" i="1"/>
  <c r="J311" i="1"/>
  <c r="K311" i="1"/>
  <c r="L311" i="1"/>
  <c r="J312" i="1"/>
  <c r="K312" i="1"/>
  <c r="L312" i="1"/>
  <c r="J313" i="1"/>
  <c r="K313" i="1"/>
  <c r="J314" i="1"/>
  <c r="K314" i="1"/>
  <c r="J315" i="1"/>
  <c r="K315" i="1"/>
  <c r="L315" i="1"/>
  <c r="J316" i="1"/>
  <c r="K316" i="1"/>
  <c r="L316" i="1"/>
  <c r="J317" i="1"/>
  <c r="K317" i="1"/>
  <c r="J318" i="1"/>
  <c r="K318" i="1"/>
  <c r="J319" i="1"/>
  <c r="K319" i="1"/>
  <c r="J320" i="1"/>
  <c r="K320" i="1"/>
  <c r="J321" i="1"/>
  <c r="K321" i="1"/>
  <c r="J322" i="1"/>
  <c r="K322" i="1"/>
  <c r="L322" i="1"/>
  <c r="J323" i="1"/>
  <c r="K323" i="1"/>
  <c r="J324" i="1"/>
  <c r="K324" i="1"/>
  <c r="J325" i="1"/>
  <c r="K325" i="1"/>
  <c r="J326" i="1"/>
  <c r="K326" i="1"/>
  <c r="J327" i="1"/>
  <c r="K327" i="1"/>
  <c r="J328" i="1"/>
  <c r="K328" i="1"/>
  <c r="J329" i="1"/>
  <c r="K329" i="1"/>
  <c r="J330" i="1"/>
  <c r="K330" i="1"/>
  <c r="L330" i="1"/>
  <c r="J331" i="1"/>
  <c r="K331" i="1"/>
  <c r="L331" i="1"/>
  <c r="J332" i="1"/>
  <c r="K332" i="1"/>
  <c r="L332" i="1"/>
  <c r="J333" i="1"/>
  <c r="K333" i="1"/>
  <c r="L333" i="1"/>
  <c r="J334" i="1"/>
  <c r="K334" i="1"/>
  <c r="L334" i="1"/>
  <c r="J335" i="1"/>
  <c r="K335" i="1"/>
  <c r="L335" i="1"/>
  <c r="J336" i="1"/>
  <c r="K336" i="1"/>
  <c r="L336" i="1"/>
  <c r="J337" i="1"/>
  <c r="K337" i="1"/>
  <c r="L337" i="1"/>
  <c r="J338" i="1"/>
  <c r="K338" i="1"/>
  <c r="L338" i="1"/>
  <c r="J339" i="1"/>
  <c r="K339" i="1"/>
  <c r="L339" i="1"/>
  <c r="J340" i="1"/>
  <c r="K340" i="1"/>
  <c r="L340" i="1"/>
  <c r="J341" i="1"/>
  <c r="K341" i="1"/>
  <c r="L341" i="1"/>
  <c r="J342" i="1"/>
  <c r="K342" i="1"/>
  <c r="L342" i="1"/>
  <c r="J343" i="1"/>
  <c r="K343" i="1"/>
  <c r="L343" i="1"/>
  <c r="J344" i="1"/>
  <c r="K344" i="1"/>
  <c r="L344" i="1"/>
  <c r="J345" i="1"/>
  <c r="K345" i="1"/>
  <c r="L345" i="1"/>
  <c r="J346" i="1"/>
  <c r="K346" i="1"/>
  <c r="L346" i="1"/>
  <c r="J347" i="1"/>
  <c r="K347" i="1"/>
  <c r="L347" i="1"/>
  <c r="J348" i="1"/>
  <c r="K348" i="1"/>
  <c r="L348" i="1"/>
  <c r="J349" i="1"/>
  <c r="K349" i="1"/>
  <c r="L349" i="1"/>
  <c r="J350" i="1"/>
  <c r="K350" i="1"/>
  <c r="L350" i="1"/>
  <c r="J351" i="1"/>
  <c r="K351" i="1"/>
  <c r="L351" i="1"/>
  <c r="J352" i="1"/>
  <c r="K352" i="1"/>
  <c r="L352" i="1"/>
  <c r="J353" i="1"/>
  <c r="K353" i="1"/>
  <c r="L353" i="1"/>
  <c r="J354" i="1"/>
  <c r="K354" i="1"/>
  <c r="L354" i="1"/>
  <c r="J355" i="1"/>
  <c r="K355" i="1"/>
  <c r="L355" i="1"/>
  <c r="J356" i="1"/>
  <c r="K356" i="1"/>
  <c r="L356" i="1"/>
  <c r="J357" i="1"/>
  <c r="K357" i="1"/>
  <c r="L357" i="1"/>
  <c r="J358" i="1"/>
  <c r="K358" i="1"/>
  <c r="L358" i="1"/>
  <c r="J359" i="1"/>
  <c r="K359" i="1"/>
  <c r="L359" i="1"/>
  <c r="J360" i="1"/>
  <c r="K360" i="1"/>
  <c r="L360" i="1"/>
  <c r="J361" i="1"/>
  <c r="K361" i="1"/>
  <c r="L361" i="1"/>
  <c r="J362" i="1"/>
  <c r="K362" i="1"/>
  <c r="L362" i="1"/>
  <c r="J363" i="1"/>
  <c r="K363" i="1"/>
  <c r="L363" i="1"/>
  <c r="J364" i="1"/>
  <c r="K364" i="1"/>
  <c r="L364" i="1"/>
  <c r="J365" i="1"/>
  <c r="K365" i="1"/>
  <c r="L365" i="1"/>
  <c r="J366" i="1"/>
  <c r="K366" i="1"/>
  <c r="L366" i="1"/>
  <c r="J367" i="1"/>
  <c r="K367" i="1"/>
  <c r="L367" i="1"/>
  <c r="J368" i="1"/>
  <c r="K368" i="1"/>
  <c r="L368" i="1"/>
  <c r="J369" i="1"/>
  <c r="K369" i="1"/>
  <c r="L369" i="1"/>
  <c r="J370" i="1"/>
  <c r="K370" i="1"/>
  <c r="L370" i="1"/>
  <c r="J371" i="1"/>
  <c r="K371" i="1"/>
  <c r="L371" i="1"/>
  <c r="J372" i="1"/>
  <c r="K372" i="1"/>
  <c r="L372" i="1"/>
  <c r="J373" i="1"/>
  <c r="K373" i="1"/>
  <c r="L373" i="1"/>
  <c r="J374" i="1"/>
  <c r="K374" i="1"/>
  <c r="L374" i="1"/>
  <c r="J375" i="1"/>
  <c r="K375" i="1"/>
  <c r="L375" i="1"/>
  <c r="J376" i="1"/>
  <c r="K376" i="1"/>
  <c r="L376" i="1"/>
  <c r="J377" i="1"/>
  <c r="K377" i="1"/>
  <c r="L377" i="1"/>
  <c r="J378" i="1"/>
  <c r="K378" i="1"/>
  <c r="L378" i="1"/>
  <c r="J379" i="1"/>
  <c r="K379" i="1"/>
  <c r="L379" i="1"/>
  <c r="J380" i="1"/>
  <c r="K380" i="1"/>
  <c r="L380" i="1"/>
  <c r="J381" i="1"/>
  <c r="K381" i="1"/>
  <c r="L381" i="1"/>
  <c r="J382" i="1"/>
  <c r="K382" i="1"/>
  <c r="L382" i="1"/>
  <c r="J383" i="1"/>
  <c r="K383" i="1"/>
  <c r="L383" i="1"/>
  <c r="J384" i="1"/>
  <c r="K384" i="1"/>
  <c r="L384" i="1"/>
  <c r="J385" i="1"/>
  <c r="K385" i="1"/>
  <c r="L385" i="1"/>
  <c r="J386" i="1"/>
  <c r="K386" i="1"/>
  <c r="L386" i="1"/>
  <c r="J387" i="1"/>
  <c r="K387" i="1"/>
  <c r="L387" i="1"/>
  <c r="J388" i="1"/>
  <c r="K388" i="1"/>
  <c r="L388" i="1"/>
  <c r="J389" i="1"/>
  <c r="K389" i="1"/>
  <c r="L389" i="1"/>
  <c r="J390" i="1"/>
  <c r="K390" i="1"/>
  <c r="L390" i="1"/>
  <c r="J391" i="1"/>
  <c r="K391" i="1"/>
  <c r="L391" i="1"/>
  <c r="J392" i="1"/>
  <c r="K392" i="1"/>
  <c r="L392" i="1"/>
  <c r="J393" i="1"/>
  <c r="K393" i="1"/>
  <c r="L393" i="1"/>
  <c r="J394" i="1"/>
  <c r="K394" i="1"/>
  <c r="L394" i="1"/>
  <c r="J395" i="1"/>
  <c r="K395" i="1"/>
  <c r="L395" i="1"/>
  <c r="J396" i="1"/>
  <c r="K396" i="1"/>
  <c r="L396" i="1"/>
  <c r="J397" i="1"/>
  <c r="K397" i="1"/>
  <c r="L397" i="1"/>
  <c r="J398" i="1"/>
  <c r="K398" i="1"/>
  <c r="L398" i="1"/>
  <c r="J399" i="1"/>
  <c r="K399" i="1"/>
  <c r="L399" i="1"/>
  <c r="J400" i="1"/>
  <c r="K400" i="1"/>
  <c r="L400" i="1"/>
  <c r="J401" i="1"/>
  <c r="K401" i="1"/>
  <c r="L401" i="1"/>
  <c r="J402" i="1"/>
  <c r="K402" i="1"/>
  <c r="L402" i="1"/>
  <c r="J403" i="1"/>
  <c r="K403" i="1"/>
  <c r="L403" i="1"/>
  <c r="J404" i="1"/>
  <c r="K404" i="1"/>
  <c r="L404" i="1"/>
  <c r="J405" i="1"/>
  <c r="K405" i="1"/>
  <c r="L405" i="1"/>
  <c r="J406" i="1"/>
  <c r="K406" i="1"/>
  <c r="L406" i="1"/>
  <c r="J407" i="1"/>
  <c r="K407" i="1"/>
  <c r="L407" i="1"/>
  <c r="J408" i="1"/>
  <c r="K408" i="1"/>
  <c r="L408" i="1"/>
  <c r="J409" i="1"/>
  <c r="K409" i="1"/>
  <c r="L409" i="1"/>
  <c r="J410" i="1"/>
  <c r="K410" i="1"/>
  <c r="L410" i="1"/>
  <c r="J411" i="1"/>
  <c r="K411" i="1"/>
  <c r="L411" i="1"/>
  <c r="J412" i="1"/>
  <c r="K412" i="1"/>
  <c r="L412" i="1"/>
  <c r="J413" i="1"/>
  <c r="K413" i="1"/>
  <c r="L413" i="1"/>
  <c r="J414" i="1"/>
  <c r="K414" i="1"/>
  <c r="L414" i="1"/>
  <c r="J415" i="1"/>
  <c r="K415" i="1"/>
  <c r="L415" i="1"/>
  <c r="J416" i="1"/>
  <c r="K416" i="1"/>
  <c r="L416" i="1"/>
  <c r="J417" i="1"/>
  <c r="K417" i="1"/>
  <c r="L417" i="1"/>
  <c r="J418" i="1"/>
  <c r="K418" i="1"/>
  <c r="L418" i="1"/>
  <c r="J419" i="1"/>
  <c r="K419" i="1"/>
  <c r="L419" i="1"/>
  <c r="J420" i="1"/>
  <c r="K420" i="1"/>
  <c r="L420" i="1"/>
  <c r="J421" i="1"/>
  <c r="K421" i="1"/>
  <c r="L421" i="1"/>
  <c r="J422" i="1"/>
  <c r="K422" i="1"/>
  <c r="L422" i="1"/>
  <c r="J423" i="1"/>
  <c r="K423" i="1"/>
  <c r="L423" i="1"/>
  <c r="J424" i="1"/>
  <c r="K424" i="1"/>
  <c r="L424" i="1"/>
  <c r="J425" i="1"/>
  <c r="K425" i="1"/>
  <c r="L425" i="1"/>
  <c r="J426" i="1"/>
  <c r="K426" i="1"/>
  <c r="L426" i="1"/>
  <c r="J427" i="1"/>
  <c r="K427" i="1"/>
  <c r="L427" i="1"/>
  <c r="J428" i="1"/>
  <c r="K428" i="1"/>
  <c r="L428" i="1"/>
  <c r="J429" i="1"/>
  <c r="K429" i="1"/>
  <c r="L429" i="1"/>
  <c r="J430" i="1"/>
  <c r="K430" i="1"/>
  <c r="L430" i="1"/>
  <c r="J431" i="1"/>
  <c r="K431" i="1"/>
  <c r="L431" i="1"/>
  <c r="J432" i="1"/>
  <c r="K432" i="1"/>
  <c r="L432" i="1"/>
  <c r="J433" i="1"/>
  <c r="K433" i="1"/>
  <c r="L433" i="1"/>
  <c r="J434" i="1"/>
  <c r="K434" i="1"/>
  <c r="L434" i="1"/>
  <c r="J435" i="1"/>
  <c r="K435" i="1"/>
  <c r="L435" i="1"/>
  <c r="J436" i="1"/>
  <c r="K436" i="1"/>
  <c r="L436" i="1"/>
  <c r="J437" i="1"/>
  <c r="K437" i="1"/>
  <c r="L437" i="1"/>
  <c r="J438" i="1"/>
  <c r="K438" i="1"/>
  <c r="L438" i="1"/>
  <c r="J439" i="1"/>
  <c r="K439" i="1"/>
  <c r="L439" i="1"/>
  <c r="J440" i="1"/>
  <c r="K440" i="1"/>
  <c r="L440" i="1"/>
  <c r="J441" i="1"/>
  <c r="K441" i="1"/>
  <c r="L441" i="1"/>
  <c r="J442" i="1"/>
  <c r="K442" i="1"/>
  <c r="L442" i="1"/>
  <c r="J443" i="1"/>
  <c r="K443" i="1"/>
  <c r="L443" i="1"/>
  <c r="J444" i="1"/>
  <c r="K444" i="1"/>
  <c r="L444" i="1"/>
  <c r="J445" i="1"/>
  <c r="K445" i="1"/>
  <c r="L445" i="1"/>
  <c r="J446" i="1"/>
  <c r="K446" i="1"/>
  <c r="L446" i="1"/>
  <c r="J447" i="1"/>
  <c r="K447" i="1"/>
  <c r="L447" i="1"/>
  <c r="J448" i="1"/>
  <c r="K448" i="1"/>
  <c r="L448" i="1"/>
  <c r="J449" i="1"/>
  <c r="K449" i="1"/>
  <c r="L449" i="1"/>
  <c r="J450" i="1"/>
  <c r="K450" i="1"/>
  <c r="L450" i="1"/>
  <c r="J451" i="1"/>
  <c r="K451" i="1"/>
  <c r="L451" i="1"/>
  <c r="J452" i="1"/>
  <c r="K452" i="1"/>
  <c r="L452" i="1"/>
  <c r="J453" i="1"/>
  <c r="K453" i="1"/>
  <c r="L453" i="1"/>
  <c r="J454" i="1"/>
  <c r="K454" i="1"/>
  <c r="L454" i="1"/>
  <c r="J455" i="1"/>
  <c r="K455" i="1"/>
  <c r="L455" i="1"/>
  <c r="J456" i="1"/>
  <c r="K456" i="1"/>
  <c r="L456" i="1"/>
  <c r="J457" i="1"/>
  <c r="K457" i="1"/>
  <c r="L457" i="1"/>
  <c r="J458" i="1"/>
  <c r="K458" i="1"/>
  <c r="L458" i="1"/>
  <c r="J459" i="1"/>
  <c r="K459" i="1"/>
  <c r="L459" i="1"/>
  <c r="J460" i="1"/>
  <c r="K460" i="1"/>
  <c r="L460" i="1"/>
  <c r="J461" i="1"/>
  <c r="K461" i="1"/>
  <c r="L461" i="1"/>
  <c r="J462" i="1"/>
  <c r="K462" i="1"/>
  <c r="L462" i="1"/>
  <c r="J463" i="1"/>
  <c r="K463" i="1"/>
  <c r="L463" i="1"/>
  <c r="J464" i="1"/>
  <c r="K464" i="1"/>
  <c r="L464" i="1"/>
  <c r="J465" i="1"/>
  <c r="K465" i="1"/>
  <c r="L465" i="1"/>
  <c r="J466" i="1"/>
  <c r="K466" i="1"/>
  <c r="L466" i="1"/>
  <c r="J467" i="1"/>
  <c r="K467" i="1"/>
  <c r="L467" i="1"/>
  <c r="J468" i="1"/>
  <c r="K468" i="1"/>
  <c r="L468" i="1"/>
  <c r="J469" i="1"/>
  <c r="K469" i="1"/>
  <c r="L469" i="1"/>
  <c r="J470" i="1"/>
  <c r="K470" i="1"/>
  <c r="L470" i="1"/>
  <c r="J471" i="1"/>
  <c r="K471" i="1"/>
  <c r="L471" i="1"/>
  <c r="J472" i="1"/>
  <c r="K472" i="1"/>
  <c r="L472" i="1"/>
  <c r="J473" i="1"/>
  <c r="K473" i="1"/>
  <c r="L473" i="1"/>
  <c r="J474" i="1"/>
  <c r="K474" i="1"/>
  <c r="L474" i="1"/>
  <c r="J475" i="1"/>
  <c r="K475" i="1"/>
  <c r="L475" i="1"/>
  <c r="J476" i="1"/>
  <c r="K476" i="1"/>
  <c r="L476" i="1"/>
  <c r="J477" i="1"/>
  <c r="K477" i="1"/>
  <c r="L477" i="1"/>
  <c r="J478" i="1"/>
  <c r="K478" i="1"/>
  <c r="L478" i="1"/>
  <c r="J479" i="1"/>
  <c r="K479" i="1"/>
  <c r="L479" i="1"/>
  <c r="J480" i="1"/>
  <c r="K480" i="1"/>
  <c r="L480" i="1"/>
  <c r="J481" i="1"/>
  <c r="K481" i="1"/>
  <c r="L481" i="1"/>
  <c r="J482" i="1"/>
  <c r="K482" i="1"/>
  <c r="L482" i="1"/>
  <c r="J483" i="1"/>
  <c r="K483" i="1"/>
  <c r="L483" i="1"/>
  <c r="J484" i="1"/>
  <c r="K484" i="1"/>
  <c r="L484" i="1"/>
  <c r="J485" i="1"/>
  <c r="K485" i="1"/>
  <c r="L485" i="1"/>
  <c r="J486" i="1"/>
  <c r="K486" i="1"/>
  <c r="L486" i="1"/>
  <c r="J487" i="1"/>
  <c r="K487" i="1"/>
  <c r="L487" i="1"/>
  <c r="J488" i="1"/>
  <c r="K488" i="1"/>
  <c r="L488" i="1"/>
  <c r="J489" i="1"/>
  <c r="K489" i="1"/>
  <c r="L489" i="1"/>
  <c r="J490" i="1"/>
  <c r="K490" i="1"/>
  <c r="L490" i="1"/>
  <c r="J491" i="1"/>
  <c r="K491" i="1"/>
  <c r="L491" i="1"/>
  <c r="J492" i="1"/>
  <c r="K492" i="1"/>
  <c r="L492" i="1"/>
  <c r="J493" i="1"/>
  <c r="K493" i="1"/>
  <c r="L493" i="1"/>
  <c r="J494" i="1"/>
  <c r="K494" i="1"/>
  <c r="L494" i="1"/>
  <c r="J495" i="1"/>
  <c r="K495" i="1"/>
  <c r="L495" i="1"/>
  <c r="J496" i="1"/>
  <c r="K496" i="1"/>
  <c r="L496" i="1"/>
  <c r="J497" i="1"/>
  <c r="K497" i="1"/>
  <c r="L497" i="1"/>
  <c r="J498" i="1"/>
  <c r="K498" i="1"/>
  <c r="L498" i="1"/>
  <c r="J499" i="1"/>
  <c r="K499" i="1"/>
  <c r="L499" i="1"/>
  <c r="J500" i="1"/>
  <c r="K500" i="1"/>
  <c r="L500" i="1"/>
  <c r="J501" i="1"/>
  <c r="K501" i="1"/>
  <c r="L501" i="1"/>
  <c r="J502" i="1"/>
  <c r="K502" i="1"/>
  <c r="L502" i="1"/>
  <c r="J503" i="1"/>
  <c r="K503" i="1"/>
  <c r="L503" i="1"/>
  <c r="J504" i="1"/>
  <c r="K504" i="1"/>
  <c r="L504" i="1"/>
  <c r="J505" i="1"/>
  <c r="K505" i="1"/>
  <c r="L505" i="1"/>
  <c r="J506" i="1"/>
  <c r="K506" i="1"/>
  <c r="L506" i="1"/>
  <c r="J507" i="1"/>
  <c r="K507" i="1"/>
  <c r="L507" i="1"/>
  <c r="J508" i="1"/>
  <c r="K508" i="1"/>
  <c r="L508" i="1"/>
  <c r="J509" i="1"/>
  <c r="K509" i="1"/>
  <c r="L509" i="1"/>
  <c r="J510" i="1"/>
  <c r="K510" i="1"/>
  <c r="L510" i="1"/>
  <c r="J511" i="1"/>
  <c r="K511" i="1"/>
  <c r="L511" i="1"/>
  <c r="J512" i="1"/>
  <c r="K512" i="1"/>
  <c r="L512" i="1"/>
  <c r="J513" i="1"/>
  <c r="K513" i="1"/>
  <c r="L513" i="1"/>
  <c r="J514" i="1"/>
  <c r="K514" i="1"/>
  <c r="L514" i="1"/>
  <c r="J515" i="1"/>
  <c r="K515" i="1"/>
  <c r="L515" i="1"/>
  <c r="J516" i="1"/>
  <c r="K516" i="1"/>
  <c r="L516" i="1"/>
  <c r="J517" i="1"/>
  <c r="K517" i="1"/>
  <c r="L517" i="1"/>
  <c r="J518" i="1"/>
  <c r="K518" i="1"/>
  <c r="L518" i="1"/>
  <c r="J519" i="1"/>
  <c r="K519" i="1"/>
  <c r="L519" i="1"/>
  <c r="J520" i="1"/>
  <c r="K520" i="1"/>
  <c r="L520" i="1"/>
  <c r="J521" i="1"/>
  <c r="K521" i="1"/>
  <c r="L521" i="1"/>
  <c r="J522" i="1"/>
  <c r="K522" i="1"/>
  <c r="L522" i="1"/>
  <c r="J523" i="1"/>
  <c r="K523" i="1"/>
  <c r="L523" i="1"/>
  <c r="J524" i="1"/>
  <c r="K524" i="1"/>
  <c r="L524" i="1"/>
  <c r="J525" i="1"/>
  <c r="K525" i="1"/>
  <c r="L525" i="1"/>
  <c r="J526" i="1"/>
  <c r="K526" i="1"/>
  <c r="L526" i="1"/>
  <c r="J527" i="1"/>
  <c r="K527" i="1"/>
  <c r="L527" i="1"/>
  <c r="J528" i="1"/>
  <c r="K528" i="1"/>
  <c r="L528" i="1"/>
  <c r="J529" i="1"/>
  <c r="K529" i="1"/>
  <c r="L529" i="1"/>
  <c r="J530" i="1"/>
  <c r="K530" i="1"/>
  <c r="L530" i="1"/>
  <c r="J531" i="1"/>
  <c r="K531" i="1"/>
  <c r="L531" i="1"/>
  <c r="J532" i="1"/>
  <c r="K532" i="1"/>
  <c r="L532" i="1"/>
  <c r="J533" i="1"/>
  <c r="K533" i="1"/>
  <c r="L533" i="1"/>
  <c r="J534" i="1"/>
  <c r="K534" i="1"/>
  <c r="L534" i="1"/>
  <c r="J535" i="1"/>
  <c r="K535" i="1"/>
  <c r="L535" i="1"/>
  <c r="J536" i="1"/>
  <c r="K536" i="1"/>
  <c r="L536" i="1"/>
  <c r="J537" i="1"/>
  <c r="K537" i="1"/>
  <c r="L537" i="1"/>
  <c r="J538" i="1"/>
  <c r="K538" i="1"/>
  <c r="L538" i="1"/>
  <c r="J539" i="1"/>
  <c r="K539" i="1"/>
  <c r="L539" i="1"/>
  <c r="J540" i="1"/>
  <c r="K540" i="1"/>
  <c r="L540" i="1"/>
  <c r="J541" i="1"/>
  <c r="K541" i="1"/>
  <c r="L541" i="1"/>
  <c r="J542" i="1"/>
  <c r="K542" i="1"/>
  <c r="L542" i="1"/>
  <c r="J543" i="1"/>
  <c r="K543" i="1"/>
  <c r="L543" i="1"/>
  <c r="J544" i="1"/>
  <c r="K544" i="1"/>
  <c r="L544" i="1"/>
  <c r="J545" i="1"/>
  <c r="K545" i="1"/>
  <c r="L545" i="1"/>
  <c r="J546" i="1"/>
  <c r="K546" i="1"/>
  <c r="L546" i="1"/>
  <c r="J547" i="1"/>
  <c r="K547" i="1"/>
  <c r="L547" i="1"/>
  <c r="J548" i="1"/>
  <c r="K548" i="1"/>
  <c r="L548" i="1"/>
  <c r="J549" i="1"/>
  <c r="K549" i="1"/>
  <c r="L549" i="1"/>
  <c r="J550" i="1"/>
  <c r="K550" i="1"/>
  <c r="L550" i="1"/>
  <c r="J551" i="1"/>
  <c r="K551" i="1"/>
  <c r="L551" i="1"/>
  <c r="J552" i="1"/>
  <c r="K552" i="1"/>
  <c r="L552" i="1"/>
  <c r="J553" i="1"/>
  <c r="K553" i="1"/>
  <c r="L553" i="1"/>
  <c r="J554" i="1"/>
  <c r="K554" i="1"/>
  <c r="L554" i="1"/>
  <c r="J555" i="1"/>
  <c r="K555" i="1"/>
  <c r="L555" i="1"/>
  <c r="J556" i="1"/>
  <c r="K556" i="1"/>
  <c r="L556" i="1"/>
  <c r="J557" i="1"/>
  <c r="K557" i="1"/>
  <c r="L557" i="1"/>
  <c r="J558" i="1"/>
  <c r="K558" i="1"/>
  <c r="L558" i="1"/>
  <c r="J559" i="1"/>
  <c r="K559" i="1"/>
  <c r="L559" i="1"/>
  <c r="J560" i="1"/>
  <c r="K560" i="1"/>
  <c r="L560" i="1"/>
  <c r="J561" i="1"/>
  <c r="K561" i="1"/>
  <c r="L561" i="1"/>
  <c r="J562" i="1"/>
  <c r="K562" i="1"/>
  <c r="L562" i="1"/>
  <c r="J563" i="1"/>
  <c r="K563" i="1"/>
  <c r="L563" i="1"/>
  <c r="J564" i="1"/>
  <c r="K564" i="1"/>
  <c r="L564" i="1"/>
  <c r="J565" i="1"/>
  <c r="K565" i="1"/>
  <c r="L565" i="1"/>
  <c r="J566" i="1"/>
  <c r="K566" i="1"/>
  <c r="L566" i="1"/>
  <c r="J567" i="1"/>
  <c r="K567" i="1"/>
  <c r="L567" i="1"/>
  <c r="J568" i="1"/>
  <c r="K568" i="1"/>
  <c r="L568" i="1"/>
  <c r="J569" i="1"/>
  <c r="K569" i="1"/>
  <c r="L569" i="1"/>
  <c r="J570" i="1"/>
  <c r="K570" i="1"/>
  <c r="L570" i="1"/>
  <c r="J571" i="1"/>
  <c r="K571" i="1"/>
  <c r="L571" i="1"/>
  <c r="J572" i="1"/>
  <c r="K572" i="1"/>
  <c r="L572" i="1"/>
  <c r="J573" i="1"/>
  <c r="K573" i="1"/>
  <c r="L573" i="1"/>
  <c r="J574" i="1"/>
  <c r="K574" i="1"/>
  <c r="L574" i="1"/>
  <c r="J575" i="1"/>
  <c r="K575" i="1"/>
  <c r="L575" i="1"/>
  <c r="J576" i="1"/>
  <c r="K576" i="1"/>
  <c r="L576" i="1"/>
  <c r="J577" i="1"/>
  <c r="K577" i="1"/>
  <c r="L577" i="1"/>
  <c r="J578" i="1"/>
  <c r="K578" i="1"/>
  <c r="L578" i="1"/>
  <c r="J579" i="1"/>
  <c r="K579" i="1"/>
  <c r="L579" i="1"/>
  <c r="J580" i="1"/>
  <c r="K580" i="1"/>
  <c r="L580" i="1"/>
  <c r="J581" i="1"/>
  <c r="K581" i="1"/>
  <c r="L581" i="1"/>
  <c r="J582" i="1"/>
  <c r="K582" i="1"/>
  <c r="L582" i="1"/>
  <c r="J583" i="1"/>
  <c r="K583" i="1"/>
  <c r="L583" i="1"/>
  <c r="J584" i="1"/>
  <c r="K584" i="1"/>
  <c r="L584" i="1"/>
  <c r="J585" i="1"/>
  <c r="K585" i="1"/>
  <c r="L585" i="1"/>
  <c r="J586" i="1"/>
  <c r="K586" i="1"/>
  <c r="L586" i="1"/>
  <c r="J587" i="1"/>
  <c r="K587" i="1"/>
  <c r="L587" i="1"/>
  <c r="J588" i="1"/>
  <c r="K588" i="1"/>
  <c r="L588" i="1"/>
  <c r="J589" i="1"/>
  <c r="K589" i="1"/>
  <c r="L589" i="1"/>
  <c r="J590" i="1"/>
  <c r="K590" i="1"/>
  <c r="L590" i="1"/>
  <c r="J591" i="1"/>
  <c r="K591" i="1"/>
  <c r="L591" i="1"/>
  <c r="J592" i="1"/>
  <c r="K592" i="1"/>
  <c r="L592" i="1"/>
  <c r="J593" i="1"/>
  <c r="K593" i="1"/>
  <c r="L593" i="1"/>
  <c r="J594" i="1"/>
  <c r="K594" i="1"/>
  <c r="L594" i="1"/>
  <c r="J595" i="1"/>
  <c r="K595" i="1"/>
  <c r="L595" i="1"/>
  <c r="J596" i="1"/>
  <c r="K596" i="1"/>
  <c r="L596" i="1"/>
  <c r="J597" i="1"/>
  <c r="K597" i="1"/>
  <c r="L597" i="1"/>
  <c r="J598" i="1"/>
  <c r="K598" i="1"/>
  <c r="L598" i="1"/>
  <c r="J599" i="1"/>
  <c r="K599" i="1"/>
  <c r="L599" i="1"/>
  <c r="J600" i="1"/>
  <c r="K600" i="1"/>
  <c r="L600" i="1"/>
  <c r="J601" i="1"/>
  <c r="K601" i="1"/>
  <c r="L601" i="1"/>
  <c r="J602" i="1"/>
  <c r="K602" i="1"/>
  <c r="L602" i="1"/>
  <c r="J603" i="1"/>
  <c r="K603" i="1"/>
  <c r="L603" i="1"/>
  <c r="J604" i="1"/>
  <c r="K604" i="1"/>
  <c r="L604" i="1"/>
  <c r="J605" i="1"/>
  <c r="K605" i="1"/>
  <c r="L605" i="1"/>
  <c r="J606" i="1"/>
  <c r="K606" i="1"/>
  <c r="L606" i="1"/>
  <c r="J607" i="1"/>
  <c r="K607" i="1"/>
  <c r="L607" i="1"/>
  <c r="J608" i="1"/>
  <c r="K608" i="1"/>
  <c r="L608" i="1"/>
  <c r="J609" i="1"/>
  <c r="K609" i="1"/>
  <c r="L609" i="1"/>
  <c r="J610" i="1"/>
  <c r="K610" i="1"/>
  <c r="L610" i="1"/>
  <c r="J611" i="1"/>
  <c r="K611" i="1"/>
  <c r="L611" i="1"/>
  <c r="J612" i="1"/>
  <c r="K612" i="1"/>
  <c r="L612" i="1"/>
  <c r="J613" i="1"/>
  <c r="K613" i="1"/>
  <c r="L613" i="1"/>
  <c r="J614" i="1"/>
  <c r="K614" i="1"/>
  <c r="L614" i="1"/>
  <c r="J615" i="1"/>
  <c r="K615" i="1"/>
  <c r="L615" i="1"/>
  <c r="J616" i="1"/>
  <c r="K616" i="1"/>
  <c r="L616" i="1"/>
  <c r="J617" i="1"/>
  <c r="K617" i="1"/>
  <c r="L617" i="1"/>
  <c r="J618" i="1"/>
  <c r="K618" i="1"/>
  <c r="L618" i="1"/>
  <c r="J619" i="1"/>
  <c r="K619" i="1"/>
  <c r="L619" i="1"/>
  <c r="J620" i="1"/>
  <c r="K620" i="1"/>
  <c r="L620" i="1"/>
  <c r="J621" i="1"/>
  <c r="K621" i="1"/>
  <c r="L621" i="1"/>
  <c r="J622" i="1"/>
  <c r="K622" i="1"/>
  <c r="L622" i="1"/>
  <c r="J623" i="1"/>
  <c r="K623" i="1"/>
  <c r="L623" i="1"/>
  <c r="J624" i="1"/>
  <c r="K624" i="1"/>
  <c r="L624" i="1"/>
  <c r="J625" i="1"/>
  <c r="K625" i="1"/>
  <c r="L625" i="1"/>
  <c r="J626" i="1"/>
  <c r="K626" i="1"/>
  <c r="L626" i="1"/>
  <c r="J627" i="1"/>
  <c r="K627" i="1"/>
  <c r="L627" i="1"/>
  <c r="J628" i="1"/>
  <c r="K628" i="1"/>
  <c r="L628" i="1"/>
  <c r="J629" i="1"/>
  <c r="K629" i="1"/>
  <c r="L629" i="1"/>
  <c r="J630" i="1"/>
  <c r="K630" i="1"/>
  <c r="L630" i="1"/>
  <c r="J631" i="1"/>
  <c r="K631" i="1"/>
  <c r="L631" i="1"/>
  <c r="J632" i="1"/>
  <c r="K632" i="1"/>
  <c r="L632" i="1"/>
  <c r="J633" i="1"/>
  <c r="K633" i="1"/>
  <c r="L633" i="1"/>
  <c r="J634" i="1"/>
  <c r="K634" i="1"/>
  <c r="L634" i="1"/>
  <c r="J635" i="1"/>
  <c r="K635" i="1"/>
  <c r="L635" i="1"/>
  <c r="J636" i="1"/>
  <c r="K636" i="1"/>
  <c r="L636" i="1"/>
  <c r="J637" i="1"/>
  <c r="K637" i="1"/>
  <c r="L637" i="1"/>
  <c r="J638" i="1"/>
  <c r="K638" i="1"/>
  <c r="L638" i="1"/>
  <c r="J639" i="1"/>
  <c r="K639" i="1"/>
  <c r="L639" i="1"/>
  <c r="J640" i="1"/>
  <c r="K640" i="1"/>
  <c r="L640" i="1"/>
  <c r="J641" i="1"/>
  <c r="K641" i="1"/>
  <c r="L641" i="1"/>
  <c r="J642" i="1"/>
  <c r="K642" i="1"/>
  <c r="L642" i="1"/>
  <c r="J643" i="1"/>
  <c r="K643" i="1"/>
  <c r="L643" i="1"/>
  <c r="J644" i="1"/>
  <c r="K644" i="1"/>
  <c r="L644" i="1"/>
  <c r="J645" i="1"/>
  <c r="K645" i="1"/>
  <c r="L645" i="1"/>
  <c r="J646" i="1"/>
  <c r="K646" i="1"/>
  <c r="L646" i="1"/>
  <c r="J647" i="1"/>
  <c r="K647" i="1"/>
  <c r="L647" i="1"/>
  <c r="J648" i="1"/>
  <c r="K648" i="1"/>
  <c r="L648" i="1"/>
  <c r="J649" i="1"/>
  <c r="K649" i="1"/>
  <c r="L649" i="1"/>
  <c r="J650" i="1"/>
  <c r="K650" i="1"/>
  <c r="L650" i="1"/>
  <c r="J651" i="1"/>
  <c r="K651" i="1"/>
  <c r="L651" i="1"/>
  <c r="J652" i="1"/>
  <c r="K652" i="1"/>
  <c r="L652" i="1"/>
  <c r="J653" i="1"/>
  <c r="K653" i="1"/>
  <c r="L653" i="1"/>
  <c r="J654" i="1"/>
  <c r="K654" i="1"/>
  <c r="L654" i="1"/>
  <c r="J655" i="1"/>
  <c r="K655" i="1"/>
  <c r="L655" i="1"/>
  <c r="J656" i="1"/>
  <c r="K656" i="1"/>
  <c r="L656" i="1"/>
  <c r="J657" i="1"/>
  <c r="K657" i="1"/>
  <c r="L657" i="1"/>
  <c r="J658" i="1"/>
  <c r="K658" i="1"/>
  <c r="L658" i="1"/>
  <c r="J659" i="1"/>
  <c r="K659" i="1"/>
  <c r="L659" i="1"/>
  <c r="J660" i="1"/>
  <c r="K660" i="1"/>
  <c r="L660" i="1"/>
  <c r="J661" i="1"/>
  <c r="K661" i="1"/>
  <c r="L661" i="1"/>
  <c r="J662" i="1"/>
  <c r="K662" i="1"/>
  <c r="L662" i="1"/>
  <c r="J663" i="1"/>
  <c r="K663" i="1"/>
  <c r="L663" i="1"/>
  <c r="J664" i="1"/>
  <c r="K664" i="1"/>
  <c r="L664" i="1"/>
  <c r="J665" i="1"/>
  <c r="K665" i="1"/>
  <c r="L665" i="1"/>
  <c r="J666" i="1"/>
  <c r="K666" i="1"/>
  <c r="L666" i="1"/>
  <c r="J667" i="1"/>
  <c r="K667" i="1"/>
  <c r="L667" i="1"/>
  <c r="J668" i="1"/>
  <c r="K668" i="1"/>
  <c r="L668" i="1"/>
  <c r="J669" i="1"/>
  <c r="K669" i="1"/>
  <c r="L669" i="1"/>
  <c r="J670" i="1"/>
  <c r="K670" i="1"/>
  <c r="L670" i="1"/>
  <c r="J671" i="1"/>
  <c r="K671" i="1"/>
  <c r="L671" i="1"/>
  <c r="J672" i="1"/>
  <c r="K672" i="1"/>
  <c r="L672" i="1"/>
  <c r="J673" i="1"/>
  <c r="K673" i="1"/>
  <c r="L673" i="1"/>
  <c r="J674" i="1"/>
  <c r="K674" i="1"/>
  <c r="L674" i="1"/>
  <c r="J675" i="1"/>
  <c r="K675" i="1"/>
  <c r="L675" i="1"/>
  <c r="J676" i="1"/>
  <c r="K676" i="1"/>
  <c r="L676" i="1"/>
  <c r="J677" i="1"/>
  <c r="K677" i="1"/>
  <c r="L677" i="1"/>
  <c r="J678" i="1"/>
  <c r="K678" i="1"/>
  <c r="L678" i="1"/>
  <c r="J679" i="1"/>
  <c r="K679" i="1"/>
  <c r="L679" i="1"/>
  <c r="J680" i="1"/>
  <c r="K680" i="1"/>
  <c r="L680" i="1"/>
  <c r="J681" i="1"/>
  <c r="K681" i="1"/>
  <c r="L681" i="1"/>
  <c r="J682" i="1"/>
  <c r="K682" i="1"/>
  <c r="L682" i="1"/>
  <c r="J683" i="1"/>
  <c r="K683" i="1"/>
  <c r="L683" i="1"/>
  <c r="J684" i="1"/>
  <c r="K684" i="1"/>
  <c r="L684" i="1"/>
  <c r="J685" i="1"/>
  <c r="K685" i="1"/>
  <c r="L685" i="1"/>
  <c r="J686" i="1"/>
  <c r="K686" i="1"/>
  <c r="L686" i="1"/>
  <c r="J687" i="1"/>
  <c r="K687" i="1"/>
  <c r="L687" i="1"/>
  <c r="J688" i="1"/>
  <c r="K688" i="1"/>
  <c r="L688" i="1"/>
  <c r="J689" i="1"/>
  <c r="K689" i="1"/>
  <c r="L689" i="1"/>
  <c r="J690" i="1"/>
  <c r="K690" i="1"/>
  <c r="L690" i="1"/>
  <c r="J691" i="1"/>
  <c r="K691" i="1"/>
  <c r="L691" i="1"/>
  <c r="J692" i="1"/>
  <c r="K692" i="1"/>
  <c r="L692" i="1"/>
  <c r="J693" i="1"/>
  <c r="K693" i="1"/>
  <c r="L693" i="1"/>
  <c r="J694" i="1"/>
  <c r="K694" i="1"/>
  <c r="L694" i="1"/>
  <c r="J695" i="1"/>
  <c r="K695" i="1"/>
  <c r="L695" i="1"/>
  <c r="J696" i="1"/>
  <c r="K696" i="1"/>
  <c r="L696" i="1"/>
  <c r="J697" i="1"/>
  <c r="K697" i="1"/>
  <c r="L697" i="1"/>
  <c r="J698" i="1"/>
  <c r="K698" i="1"/>
  <c r="L698" i="1"/>
  <c r="J699" i="1"/>
  <c r="K699" i="1"/>
  <c r="L699" i="1"/>
  <c r="J700" i="1"/>
  <c r="K700" i="1"/>
  <c r="L700" i="1"/>
  <c r="J701" i="1"/>
  <c r="K701" i="1"/>
  <c r="L701" i="1"/>
  <c r="J702" i="1"/>
  <c r="K702" i="1"/>
  <c r="L702" i="1"/>
  <c r="J703" i="1"/>
  <c r="K703" i="1"/>
  <c r="L703" i="1"/>
  <c r="J704" i="1"/>
  <c r="K704" i="1"/>
  <c r="L704" i="1"/>
  <c r="J705" i="1"/>
  <c r="K705" i="1"/>
  <c r="L705" i="1"/>
  <c r="J706" i="1"/>
  <c r="K706" i="1"/>
  <c r="L706" i="1"/>
  <c r="J707" i="1"/>
  <c r="K707" i="1"/>
  <c r="L707" i="1"/>
  <c r="J708" i="1"/>
  <c r="K708" i="1"/>
  <c r="L708" i="1"/>
  <c r="J709" i="1"/>
  <c r="K709" i="1"/>
  <c r="L709" i="1"/>
  <c r="J710" i="1"/>
  <c r="K710" i="1"/>
  <c r="L710" i="1"/>
  <c r="J711" i="1"/>
  <c r="K711" i="1"/>
  <c r="L711" i="1"/>
  <c r="J712" i="1"/>
  <c r="K712" i="1"/>
  <c r="L712" i="1"/>
  <c r="J713" i="1"/>
  <c r="K713" i="1"/>
  <c r="L713" i="1"/>
  <c r="J714" i="1"/>
  <c r="K714" i="1"/>
  <c r="L714" i="1"/>
  <c r="J715" i="1"/>
  <c r="K715" i="1"/>
  <c r="L715" i="1"/>
  <c r="J716" i="1"/>
  <c r="K716" i="1"/>
  <c r="L716" i="1"/>
  <c r="J717" i="1"/>
  <c r="K717" i="1"/>
  <c r="L717" i="1"/>
  <c r="J718" i="1"/>
  <c r="K718" i="1"/>
  <c r="L718" i="1"/>
  <c r="J719" i="1"/>
  <c r="K719" i="1"/>
  <c r="L719" i="1"/>
  <c r="J720" i="1"/>
  <c r="K720" i="1"/>
  <c r="L720" i="1"/>
  <c r="J721" i="1"/>
  <c r="K721" i="1"/>
  <c r="L721" i="1"/>
  <c r="J722" i="1"/>
  <c r="K722" i="1"/>
  <c r="L722" i="1"/>
  <c r="L3" i="1"/>
  <c r="K3" i="1"/>
  <c r="J3" i="1"/>
  <c r="O4" i="3"/>
  <c r="P4" i="3"/>
  <c r="Q4" i="3"/>
  <c r="R4" i="3"/>
  <c r="O5" i="3"/>
  <c r="P5" i="3"/>
  <c r="Q5" i="3"/>
  <c r="R5" i="3"/>
  <c r="O6" i="3"/>
  <c r="P6" i="3"/>
  <c r="Q6" i="3"/>
  <c r="R6" i="3"/>
  <c r="O7" i="3"/>
  <c r="P7" i="3"/>
  <c r="Q7" i="3"/>
  <c r="R7" i="3"/>
  <c r="O8" i="3"/>
  <c r="P8" i="3"/>
  <c r="Q8" i="3"/>
  <c r="R8" i="3"/>
  <c r="O9" i="3"/>
  <c r="P9" i="3"/>
  <c r="Q9" i="3"/>
  <c r="R9" i="3"/>
  <c r="O10" i="3"/>
  <c r="P10" i="3"/>
  <c r="Q10" i="3"/>
  <c r="R10" i="3"/>
  <c r="O11" i="3"/>
  <c r="P11" i="3"/>
  <c r="Q11" i="3"/>
  <c r="R11" i="3"/>
  <c r="O12" i="3"/>
  <c r="P12" i="3"/>
  <c r="Q12" i="3"/>
  <c r="R12" i="3"/>
  <c r="O13" i="3"/>
  <c r="P13" i="3"/>
  <c r="Q13" i="3"/>
  <c r="R13" i="3"/>
  <c r="O14" i="3"/>
  <c r="P14" i="3"/>
  <c r="Q14" i="3"/>
  <c r="R14" i="3"/>
  <c r="O15" i="3"/>
  <c r="P15" i="3"/>
  <c r="Q15" i="3"/>
  <c r="R15" i="3"/>
  <c r="O16" i="3"/>
  <c r="P16" i="3"/>
  <c r="Q16" i="3"/>
  <c r="R16" i="3"/>
  <c r="O17" i="3"/>
  <c r="P17" i="3"/>
  <c r="Q17" i="3"/>
  <c r="R17" i="3"/>
  <c r="O18" i="3"/>
  <c r="P18" i="3"/>
  <c r="Q18" i="3"/>
  <c r="R18" i="3"/>
  <c r="O19" i="3"/>
  <c r="P19" i="3"/>
  <c r="Q19" i="3"/>
  <c r="R19" i="3"/>
  <c r="O20" i="3"/>
  <c r="P20" i="3"/>
  <c r="Q20" i="3"/>
  <c r="R20" i="3"/>
  <c r="O21" i="3"/>
  <c r="P21" i="3"/>
  <c r="Q21" i="3"/>
  <c r="R21" i="3"/>
  <c r="O22" i="3"/>
  <c r="P22" i="3"/>
  <c r="Q22" i="3"/>
  <c r="R22" i="3"/>
  <c r="O23" i="3"/>
  <c r="P23" i="3"/>
  <c r="Q23" i="3"/>
  <c r="R23" i="3"/>
  <c r="O24" i="3"/>
  <c r="P24" i="3"/>
  <c r="Q24" i="3"/>
  <c r="R24" i="3"/>
  <c r="O25" i="3"/>
  <c r="P25" i="3"/>
  <c r="Q25" i="3"/>
  <c r="R25" i="3"/>
  <c r="O26" i="3"/>
  <c r="P26" i="3"/>
  <c r="Q26" i="3"/>
  <c r="R26" i="3"/>
  <c r="O27" i="3"/>
  <c r="P27" i="3"/>
  <c r="Q27" i="3"/>
  <c r="R27" i="3"/>
  <c r="O28" i="3"/>
  <c r="P28" i="3"/>
  <c r="Q28" i="3"/>
  <c r="R28" i="3"/>
  <c r="O29" i="3"/>
  <c r="P29" i="3"/>
  <c r="Q29" i="3"/>
  <c r="R29" i="3"/>
  <c r="O30" i="3"/>
  <c r="P30" i="3"/>
  <c r="Q30" i="3"/>
  <c r="R30" i="3"/>
  <c r="O31" i="3"/>
  <c r="P31" i="3"/>
  <c r="Q31" i="3"/>
  <c r="R31" i="3"/>
  <c r="O32" i="3"/>
  <c r="P32" i="3"/>
  <c r="Q32" i="3"/>
  <c r="R32" i="3"/>
  <c r="O33" i="3"/>
  <c r="P33" i="3"/>
  <c r="Q33" i="3"/>
  <c r="R33" i="3"/>
  <c r="O34" i="3"/>
  <c r="P34" i="3"/>
  <c r="Q34" i="3"/>
  <c r="R34" i="3"/>
  <c r="O35" i="3"/>
  <c r="P35" i="3"/>
  <c r="Q35" i="3"/>
  <c r="R35" i="3"/>
  <c r="O36" i="3"/>
  <c r="P36" i="3"/>
  <c r="Q36" i="3"/>
  <c r="R36" i="3"/>
  <c r="O37" i="3"/>
  <c r="P37" i="3"/>
  <c r="Q37" i="3"/>
  <c r="R37" i="3"/>
  <c r="O38" i="3"/>
  <c r="P38" i="3"/>
  <c r="Q38" i="3"/>
  <c r="R38" i="3"/>
  <c r="O39" i="3"/>
  <c r="P39" i="3"/>
  <c r="Q39" i="3"/>
  <c r="R39" i="3"/>
  <c r="O40" i="3"/>
  <c r="P40" i="3"/>
  <c r="Q40" i="3"/>
  <c r="R40" i="3"/>
  <c r="O41" i="3"/>
  <c r="P41" i="3"/>
  <c r="Q41" i="3"/>
  <c r="R41" i="3"/>
  <c r="O42" i="3"/>
  <c r="P42" i="3"/>
  <c r="Q42" i="3"/>
  <c r="R42" i="3"/>
  <c r="O43" i="3"/>
  <c r="P43" i="3"/>
  <c r="Q43" i="3"/>
  <c r="R43" i="3"/>
  <c r="O44" i="3"/>
  <c r="P44" i="3"/>
  <c r="Q44" i="3"/>
  <c r="R44" i="3"/>
  <c r="O45" i="3"/>
  <c r="P45" i="3"/>
  <c r="Q45" i="3"/>
  <c r="R45" i="3"/>
  <c r="O46" i="3"/>
  <c r="P46" i="3"/>
  <c r="Q46" i="3"/>
  <c r="R46" i="3"/>
  <c r="O47" i="3"/>
  <c r="P47" i="3"/>
  <c r="Q47" i="3"/>
  <c r="R47" i="3"/>
  <c r="O48" i="3"/>
  <c r="P48" i="3"/>
  <c r="Q48" i="3"/>
  <c r="R48" i="3"/>
  <c r="O49" i="3"/>
  <c r="P49" i="3"/>
  <c r="Q49" i="3"/>
  <c r="R49" i="3"/>
  <c r="O50" i="3"/>
  <c r="P50" i="3"/>
  <c r="Q50" i="3"/>
  <c r="R50" i="3"/>
  <c r="O51" i="3"/>
  <c r="P51" i="3"/>
  <c r="Q51" i="3"/>
  <c r="R51" i="3"/>
  <c r="O52" i="3"/>
  <c r="P52" i="3"/>
  <c r="Q52" i="3"/>
  <c r="R52" i="3"/>
  <c r="O53" i="3"/>
  <c r="P53" i="3"/>
  <c r="Q53" i="3"/>
  <c r="R53" i="3"/>
  <c r="O54" i="3"/>
  <c r="P54" i="3"/>
  <c r="Q54" i="3"/>
  <c r="R54" i="3"/>
  <c r="O55" i="3"/>
  <c r="P55" i="3"/>
  <c r="Q55" i="3"/>
  <c r="R55" i="3"/>
  <c r="O56" i="3"/>
  <c r="P56" i="3"/>
  <c r="Q56" i="3"/>
  <c r="R56" i="3"/>
  <c r="O57" i="3"/>
  <c r="P57" i="3"/>
  <c r="Q57" i="3"/>
  <c r="R57" i="3"/>
  <c r="O58" i="3"/>
  <c r="P58" i="3"/>
  <c r="Q58" i="3"/>
  <c r="R58" i="3"/>
  <c r="O59" i="3"/>
  <c r="P59" i="3"/>
  <c r="Q59" i="3"/>
  <c r="R59" i="3"/>
  <c r="O60" i="3"/>
  <c r="P60" i="3"/>
  <c r="Q60" i="3"/>
  <c r="R60" i="3"/>
  <c r="O61" i="3"/>
  <c r="P61" i="3"/>
  <c r="Q61" i="3"/>
  <c r="R61" i="3"/>
  <c r="O62" i="3"/>
  <c r="P62" i="3"/>
  <c r="Q62" i="3"/>
  <c r="R62" i="3"/>
  <c r="O63" i="3"/>
  <c r="P63" i="3"/>
  <c r="Q63" i="3"/>
  <c r="R63" i="3"/>
  <c r="O64" i="3"/>
  <c r="P64" i="3"/>
  <c r="Q64" i="3"/>
  <c r="R64" i="3"/>
  <c r="O65" i="3"/>
  <c r="P65" i="3"/>
  <c r="Q65" i="3"/>
  <c r="R65" i="3"/>
  <c r="O66" i="3"/>
  <c r="P66" i="3"/>
  <c r="Q66" i="3"/>
  <c r="R66" i="3"/>
  <c r="O67" i="3"/>
  <c r="P67" i="3"/>
  <c r="Q67" i="3"/>
  <c r="R67" i="3"/>
  <c r="O68" i="3"/>
  <c r="P68" i="3"/>
  <c r="Q68" i="3"/>
  <c r="R68" i="3"/>
  <c r="O69" i="3"/>
  <c r="P69" i="3"/>
  <c r="Q69" i="3"/>
  <c r="R69" i="3"/>
  <c r="O70" i="3"/>
  <c r="P70" i="3"/>
  <c r="Q70" i="3"/>
  <c r="R70" i="3"/>
  <c r="O71" i="3"/>
  <c r="P71" i="3"/>
  <c r="Q71" i="3"/>
  <c r="R71" i="3"/>
  <c r="O72" i="3"/>
  <c r="P72" i="3"/>
  <c r="Q72" i="3"/>
  <c r="R72" i="3"/>
  <c r="O73" i="3"/>
  <c r="P73" i="3"/>
  <c r="Q73" i="3"/>
  <c r="R73" i="3"/>
  <c r="O74" i="3"/>
  <c r="P74" i="3"/>
  <c r="Q74" i="3"/>
  <c r="R74" i="3"/>
  <c r="O75" i="3"/>
  <c r="P75" i="3"/>
  <c r="Q75" i="3"/>
  <c r="R75" i="3"/>
  <c r="O76" i="3"/>
  <c r="P76" i="3"/>
  <c r="Q76" i="3"/>
  <c r="R76" i="3"/>
  <c r="O77" i="3"/>
  <c r="P77" i="3"/>
  <c r="Q77" i="3"/>
  <c r="R77" i="3"/>
  <c r="O78" i="3"/>
  <c r="P78" i="3"/>
  <c r="Q78" i="3"/>
  <c r="R78" i="3"/>
  <c r="O79" i="3"/>
  <c r="P79" i="3"/>
  <c r="Q79" i="3"/>
  <c r="R79" i="3"/>
  <c r="O80" i="3"/>
  <c r="P80" i="3"/>
  <c r="Q80" i="3"/>
  <c r="R80" i="3"/>
  <c r="O81" i="3"/>
  <c r="P81" i="3"/>
  <c r="Q81" i="3"/>
  <c r="R81" i="3"/>
  <c r="O82" i="3"/>
  <c r="P82" i="3"/>
  <c r="Q82" i="3"/>
  <c r="R82" i="3"/>
  <c r="O83" i="3"/>
  <c r="P83" i="3"/>
  <c r="Q83" i="3"/>
  <c r="R83" i="3"/>
  <c r="O84" i="3"/>
  <c r="P84" i="3"/>
  <c r="Q84" i="3"/>
  <c r="R84" i="3"/>
  <c r="O85" i="3"/>
  <c r="P85" i="3"/>
  <c r="Q85" i="3"/>
  <c r="R85" i="3"/>
  <c r="O86" i="3"/>
  <c r="P86" i="3"/>
  <c r="Q86" i="3"/>
  <c r="R86" i="3"/>
  <c r="O87" i="3"/>
  <c r="P87" i="3"/>
  <c r="Q87" i="3"/>
  <c r="R87" i="3"/>
  <c r="O88" i="3"/>
  <c r="P88" i="3"/>
  <c r="Q88" i="3"/>
  <c r="R88" i="3"/>
  <c r="O89" i="3"/>
  <c r="P89" i="3"/>
  <c r="Q89" i="3"/>
  <c r="R89" i="3"/>
  <c r="O90" i="3"/>
  <c r="P90" i="3"/>
  <c r="Q90" i="3"/>
  <c r="R90" i="3"/>
  <c r="O91" i="3"/>
  <c r="P91" i="3"/>
  <c r="Q91" i="3"/>
  <c r="R91" i="3"/>
  <c r="O92" i="3"/>
  <c r="P92" i="3"/>
  <c r="Q92" i="3"/>
  <c r="R92" i="3"/>
  <c r="O93" i="3"/>
  <c r="P93" i="3"/>
  <c r="Q93" i="3"/>
  <c r="R93" i="3"/>
  <c r="O94" i="3"/>
  <c r="P94" i="3"/>
  <c r="Q94" i="3"/>
  <c r="R94" i="3"/>
  <c r="O95" i="3"/>
  <c r="P95" i="3"/>
  <c r="Q95" i="3"/>
  <c r="R95" i="3"/>
  <c r="O96" i="3"/>
  <c r="P96" i="3"/>
  <c r="Q96" i="3"/>
  <c r="R96" i="3"/>
  <c r="O97" i="3"/>
  <c r="P97" i="3"/>
  <c r="Q97" i="3"/>
  <c r="R97" i="3"/>
  <c r="O98" i="3"/>
  <c r="P98" i="3"/>
  <c r="Q98" i="3"/>
  <c r="R98" i="3"/>
  <c r="O99" i="3"/>
  <c r="P99" i="3"/>
  <c r="Q99" i="3"/>
  <c r="R99" i="3"/>
  <c r="O100" i="3"/>
  <c r="P100" i="3"/>
  <c r="Q100" i="3"/>
  <c r="R100" i="3"/>
  <c r="O101" i="3"/>
  <c r="P101" i="3"/>
  <c r="Q101" i="3"/>
  <c r="R101" i="3"/>
  <c r="O102" i="3"/>
  <c r="P102" i="3"/>
  <c r="Q102" i="3"/>
  <c r="R102" i="3"/>
  <c r="O103" i="3"/>
  <c r="P103" i="3"/>
  <c r="Q103" i="3"/>
  <c r="R103" i="3"/>
  <c r="O104" i="3"/>
  <c r="P104" i="3"/>
  <c r="Q104" i="3"/>
  <c r="R104" i="3"/>
  <c r="O105" i="3"/>
  <c r="P105" i="3"/>
  <c r="Q105" i="3"/>
  <c r="R105" i="3"/>
  <c r="O106" i="3"/>
  <c r="P106" i="3"/>
  <c r="Q106" i="3"/>
  <c r="R106" i="3"/>
  <c r="O107" i="3"/>
  <c r="P107" i="3"/>
  <c r="Q107" i="3"/>
  <c r="R107" i="3"/>
  <c r="O108" i="3"/>
  <c r="P108" i="3"/>
  <c r="Q108" i="3"/>
  <c r="R108" i="3"/>
  <c r="O109" i="3"/>
  <c r="P109" i="3"/>
  <c r="Q109" i="3"/>
  <c r="R109" i="3"/>
  <c r="O110" i="3"/>
  <c r="P110" i="3"/>
  <c r="Q110" i="3"/>
  <c r="R110" i="3"/>
  <c r="O111" i="3"/>
  <c r="P111" i="3"/>
  <c r="Q111" i="3"/>
  <c r="R111" i="3"/>
  <c r="O112" i="3"/>
  <c r="P112" i="3"/>
  <c r="Q112" i="3"/>
  <c r="R112" i="3"/>
  <c r="O113" i="3"/>
  <c r="P113" i="3"/>
  <c r="Q113" i="3"/>
  <c r="R113" i="3"/>
  <c r="O114" i="3"/>
  <c r="P114" i="3"/>
  <c r="Q114" i="3"/>
  <c r="R114" i="3"/>
  <c r="O115" i="3"/>
  <c r="P115" i="3"/>
  <c r="Q115" i="3"/>
  <c r="R115" i="3"/>
  <c r="O116" i="3"/>
  <c r="P116" i="3"/>
  <c r="Q116" i="3"/>
  <c r="R116" i="3"/>
  <c r="O117" i="3"/>
  <c r="P117" i="3"/>
  <c r="Q117" i="3"/>
  <c r="R117" i="3"/>
  <c r="O118" i="3"/>
  <c r="P118" i="3"/>
  <c r="Q118" i="3"/>
  <c r="R118" i="3"/>
  <c r="O119" i="3"/>
  <c r="P119" i="3"/>
  <c r="Q119" i="3"/>
  <c r="R119" i="3"/>
  <c r="O120" i="3"/>
  <c r="P120" i="3"/>
  <c r="Q120" i="3"/>
  <c r="R120" i="3"/>
  <c r="O121" i="3"/>
  <c r="P121" i="3"/>
  <c r="Q121" i="3"/>
  <c r="R121" i="3"/>
  <c r="O122" i="3"/>
  <c r="P122" i="3"/>
  <c r="Q122" i="3"/>
  <c r="R122" i="3"/>
  <c r="O123" i="3"/>
  <c r="P123" i="3"/>
  <c r="Q123" i="3"/>
  <c r="R123" i="3"/>
  <c r="O124" i="3"/>
  <c r="P124" i="3"/>
  <c r="Q124" i="3"/>
  <c r="R124" i="3"/>
  <c r="O125" i="3"/>
  <c r="P125" i="3"/>
  <c r="Q125" i="3"/>
  <c r="R125" i="3"/>
  <c r="O126" i="3"/>
  <c r="P126" i="3"/>
  <c r="Q126" i="3"/>
  <c r="R126" i="3"/>
  <c r="O127" i="3"/>
  <c r="P127" i="3"/>
  <c r="Q127" i="3"/>
  <c r="R127" i="3"/>
  <c r="O128" i="3"/>
  <c r="P128" i="3"/>
  <c r="Q128" i="3"/>
  <c r="R128" i="3"/>
  <c r="O129" i="3"/>
  <c r="P129" i="3"/>
  <c r="Q129" i="3"/>
  <c r="R129" i="3"/>
  <c r="O130" i="3"/>
  <c r="P130" i="3"/>
  <c r="Q130" i="3"/>
  <c r="R130" i="3"/>
  <c r="O131" i="3"/>
  <c r="P131" i="3"/>
  <c r="Q131" i="3"/>
  <c r="R131" i="3"/>
  <c r="O132" i="3"/>
  <c r="P132" i="3"/>
  <c r="Q132" i="3"/>
  <c r="R132" i="3"/>
  <c r="O133" i="3"/>
  <c r="P133" i="3"/>
  <c r="Q133" i="3"/>
  <c r="R133" i="3"/>
  <c r="O134" i="3"/>
  <c r="P134" i="3"/>
  <c r="Q134" i="3"/>
  <c r="R134" i="3"/>
  <c r="O135" i="3"/>
  <c r="P135" i="3"/>
  <c r="Q135" i="3"/>
  <c r="R135" i="3"/>
  <c r="O136" i="3"/>
  <c r="P136" i="3"/>
  <c r="Q136" i="3"/>
  <c r="R136" i="3"/>
  <c r="O137" i="3"/>
  <c r="P137" i="3"/>
  <c r="Q137" i="3"/>
  <c r="R137" i="3"/>
  <c r="O138" i="3"/>
  <c r="P138" i="3"/>
  <c r="Q138" i="3"/>
  <c r="R138" i="3"/>
  <c r="O139" i="3"/>
  <c r="P139" i="3"/>
  <c r="Q139" i="3"/>
  <c r="R139" i="3"/>
  <c r="O140" i="3"/>
  <c r="P140" i="3"/>
  <c r="Q140" i="3"/>
  <c r="R140" i="3"/>
  <c r="O141" i="3"/>
  <c r="P141" i="3"/>
  <c r="Q141" i="3"/>
  <c r="R141" i="3"/>
  <c r="O142" i="3"/>
  <c r="P142" i="3"/>
  <c r="Q142" i="3"/>
  <c r="R142" i="3"/>
  <c r="O143" i="3"/>
  <c r="P143" i="3"/>
  <c r="Q143" i="3"/>
  <c r="R143" i="3"/>
  <c r="O144" i="3"/>
  <c r="P144" i="3"/>
  <c r="Q144" i="3"/>
  <c r="R144" i="3"/>
  <c r="O145" i="3"/>
  <c r="P145" i="3"/>
  <c r="Q145" i="3"/>
  <c r="R145" i="3"/>
  <c r="O146" i="3"/>
  <c r="P146" i="3"/>
  <c r="Q146" i="3"/>
  <c r="R146" i="3"/>
  <c r="O147" i="3"/>
  <c r="P147" i="3"/>
  <c r="Q147" i="3"/>
  <c r="R147" i="3"/>
  <c r="O148" i="3"/>
  <c r="P148" i="3"/>
  <c r="Q148" i="3"/>
  <c r="R148" i="3"/>
  <c r="O149" i="3"/>
  <c r="P149" i="3"/>
  <c r="Q149" i="3"/>
  <c r="R149" i="3"/>
  <c r="O150" i="3"/>
  <c r="P150" i="3"/>
  <c r="Q150" i="3"/>
  <c r="R150" i="3"/>
  <c r="O151" i="3"/>
  <c r="P151" i="3"/>
  <c r="Q151" i="3"/>
  <c r="R151" i="3"/>
  <c r="O152" i="3"/>
  <c r="P152" i="3"/>
  <c r="Q152" i="3"/>
  <c r="R152" i="3"/>
  <c r="O153" i="3"/>
  <c r="P153" i="3"/>
  <c r="Q153" i="3"/>
  <c r="R153" i="3"/>
  <c r="O154" i="3"/>
  <c r="P154" i="3"/>
  <c r="Q154" i="3"/>
  <c r="R154" i="3"/>
  <c r="O155" i="3"/>
  <c r="P155" i="3"/>
  <c r="Q155" i="3"/>
  <c r="R155" i="3"/>
  <c r="O156" i="3"/>
  <c r="P156" i="3"/>
  <c r="Q156" i="3"/>
  <c r="R156" i="3"/>
  <c r="O157" i="3"/>
  <c r="P157" i="3"/>
  <c r="Q157" i="3"/>
  <c r="R157" i="3"/>
  <c r="O158" i="3"/>
  <c r="P158" i="3"/>
  <c r="Q158" i="3"/>
  <c r="R158" i="3"/>
  <c r="O159" i="3"/>
  <c r="P159" i="3"/>
  <c r="Q159" i="3"/>
  <c r="R159" i="3"/>
  <c r="O160" i="3"/>
  <c r="P160" i="3"/>
  <c r="Q160" i="3"/>
  <c r="R160" i="3"/>
  <c r="O161" i="3"/>
  <c r="P161" i="3"/>
  <c r="Q161" i="3"/>
  <c r="R161" i="3"/>
  <c r="O162" i="3"/>
  <c r="P162" i="3"/>
  <c r="Q162" i="3"/>
  <c r="R162" i="3"/>
  <c r="O163" i="3"/>
  <c r="P163" i="3"/>
  <c r="Q163" i="3"/>
  <c r="R163" i="3"/>
  <c r="O164" i="3"/>
  <c r="P164" i="3"/>
  <c r="Q164" i="3"/>
  <c r="R164" i="3"/>
  <c r="O165" i="3"/>
  <c r="P165" i="3"/>
  <c r="Q165" i="3"/>
  <c r="R165" i="3"/>
  <c r="O166" i="3"/>
  <c r="P166" i="3"/>
  <c r="Q166" i="3"/>
  <c r="R166" i="3"/>
  <c r="O167" i="3"/>
  <c r="P167" i="3"/>
  <c r="Q167" i="3"/>
  <c r="R167" i="3"/>
  <c r="O168" i="3"/>
  <c r="P168" i="3"/>
  <c r="Q168" i="3"/>
  <c r="R168" i="3"/>
  <c r="O169" i="3"/>
  <c r="P169" i="3"/>
  <c r="Q169" i="3"/>
  <c r="R169" i="3"/>
  <c r="O170" i="3"/>
  <c r="P170" i="3"/>
  <c r="Q170" i="3"/>
  <c r="R170" i="3"/>
  <c r="O171" i="3"/>
  <c r="P171" i="3"/>
  <c r="Q171" i="3"/>
  <c r="R171" i="3"/>
  <c r="O172" i="3"/>
  <c r="P172" i="3"/>
  <c r="Q172" i="3"/>
  <c r="R172" i="3"/>
  <c r="O173" i="3"/>
  <c r="P173" i="3"/>
  <c r="Q173" i="3"/>
  <c r="R173" i="3"/>
  <c r="O174" i="3"/>
  <c r="P174" i="3"/>
  <c r="Q174" i="3"/>
  <c r="R174" i="3"/>
  <c r="O175" i="3"/>
  <c r="P175" i="3"/>
  <c r="Q175" i="3"/>
  <c r="R175" i="3"/>
  <c r="O176" i="3"/>
  <c r="P176" i="3"/>
  <c r="Q176" i="3"/>
  <c r="R176" i="3"/>
  <c r="O177" i="3"/>
  <c r="P177" i="3"/>
  <c r="Q177" i="3"/>
  <c r="R177" i="3"/>
  <c r="O178" i="3"/>
  <c r="P178" i="3"/>
  <c r="Q178" i="3"/>
  <c r="R178" i="3"/>
  <c r="O179" i="3"/>
  <c r="P179" i="3"/>
  <c r="Q179" i="3"/>
  <c r="R179" i="3"/>
  <c r="O180" i="3"/>
  <c r="P180" i="3"/>
  <c r="Q180" i="3"/>
  <c r="R180" i="3"/>
  <c r="O181" i="3"/>
  <c r="P181" i="3"/>
  <c r="Q181" i="3"/>
  <c r="R181" i="3"/>
  <c r="O182" i="3"/>
  <c r="P182" i="3"/>
  <c r="Q182" i="3"/>
  <c r="R182" i="3"/>
  <c r="O183" i="3"/>
  <c r="P183" i="3"/>
  <c r="Q183" i="3"/>
  <c r="R183" i="3"/>
  <c r="O184" i="3"/>
  <c r="P184" i="3"/>
  <c r="Q184" i="3"/>
  <c r="R184" i="3"/>
  <c r="O185" i="3"/>
  <c r="P185" i="3"/>
  <c r="Q185" i="3"/>
  <c r="R185" i="3"/>
  <c r="O186" i="3"/>
  <c r="P186" i="3"/>
  <c r="Q186" i="3"/>
  <c r="R186" i="3"/>
  <c r="O187" i="3"/>
  <c r="P187" i="3"/>
  <c r="Q187" i="3"/>
  <c r="R187" i="3"/>
  <c r="O188" i="3"/>
  <c r="P188" i="3"/>
  <c r="Q188" i="3"/>
  <c r="R188" i="3"/>
  <c r="O189" i="3"/>
  <c r="P189" i="3"/>
  <c r="Q189" i="3"/>
  <c r="R189" i="3"/>
  <c r="O190" i="3"/>
  <c r="P190" i="3"/>
  <c r="Q190" i="3"/>
  <c r="R190" i="3"/>
  <c r="O191" i="3"/>
  <c r="P191" i="3"/>
  <c r="Q191" i="3"/>
  <c r="R191" i="3"/>
  <c r="O192" i="3"/>
  <c r="P192" i="3"/>
  <c r="Q192" i="3"/>
  <c r="R192" i="3"/>
  <c r="O193" i="3"/>
  <c r="P193" i="3"/>
  <c r="Q193" i="3"/>
  <c r="R193" i="3"/>
  <c r="O194" i="3"/>
  <c r="P194" i="3"/>
  <c r="Q194" i="3"/>
  <c r="R194" i="3"/>
  <c r="O195" i="3"/>
  <c r="P195" i="3"/>
  <c r="Q195" i="3"/>
  <c r="R195" i="3"/>
  <c r="O196" i="3"/>
  <c r="P196" i="3"/>
  <c r="Q196" i="3"/>
  <c r="R196" i="3"/>
  <c r="O197" i="3"/>
  <c r="P197" i="3"/>
  <c r="Q197" i="3"/>
  <c r="R197" i="3"/>
  <c r="O198" i="3"/>
  <c r="P198" i="3"/>
  <c r="Q198" i="3"/>
  <c r="R198" i="3"/>
  <c r="O199" i="3"/>
  <c r="P199" i="3"/>
  <c r="Q199" i="3"/>
  <c r="R199" i="3"/>
  <c r="O200" i="3"/>
  <c r="P200" i="3"/>
  <c r="Q200" i="3"/>
  <c r="R200" i="3"/>
  <c r="O201" i="3"/>
  <c r="P201" i="3"/>
  <c r="Q201" i="3"/>
  <c r="R201" i="3"/>
  <c r="O202" i="3"/>
  <c r="P202" i="3"/>
  <c r="Q202" i="3"/>
  <c r="R202" i="3"/>
  <c r="O203" i="3"/>
  <c r="P203" i="3"/>
  <c r="Q203" i="3"/>
  <c r="R203" i="3"/>
  <c r="O204" i="3"/>
  <c r="P204" i="3"/>
  <c r="Q204" i="3"/>
  <c r="R204" i="3"/>
  <c r="O205" i="3"/>
  <c r="P205" i="3"/>
  <c r="Q205" i="3"/>
  <c r="R205" i="3"/>
  <c r="O206" i="3"/>
  <c r="P206" i="3"/>
  <c r="Q206" i="3"/>
  <c r="R206" i="3"/>
  <c r="O207" i="3"/>
  <c r="P207" i="3"/>
  <c r="Q207" i="3"/>
  <c r="R207" i="3"/>
  <c r="O208" i="3"/>
  <c r="P208" i="3"/>
  <c r="Q208" i="3"/>
  <c r="R208" i="3"/>
  <c r="O209" i="3"/>
  <c r="P209" i="3"/>
  <c r="Q209" i="3"/>
  <c r="R209" i="3"/>
  <c r="O210" i="3"/>
  <c r="P210" i="3"/>
  <c r="Q210" i="3"/>
  <c r="R210" i="3"/>
  <c r="O211" i="3"/>
  <c r="P211" i="3"/>
  <c r="Q211" i="3"/>
  <c r="R211" i="3"/>
  <c r="O212" i="3"/>
  <c r="P212" i="3"/>
  <c r="Q212" i="3"/>
  <c r="R212" i="3"/>
  <c r="O213" i="3"/>
  <c r="P213" i="3"/>
  <c r="Q213" i="3"/>
  <c r="R213" i="3"/>
  <c r="O214" i="3"/>
  <c r="P214" i="3"/>
  <c r="Q214" i="3"/>
  <c r="R214" i="3"/>
  <c r="O215" i="3"/>
  <c r="P215" i="3"/>
  <c r="Q215" i="3"/>
  <c r="R215" i="3"/>
  <c r="O216" i="3"/>
  <c r="P216" i="3"/>
  <c r="Q216" i="3"/>
  <c r="R216" i="3"/>
  <c r="O217" i="3"/>
  <c r="P217" i="3"/>
  <c r="Q217" i="3"/>
  <c r="R217" i="3"/>
  <c r="O218" i="3"/>
  <c r="P218" i="3"/>
  <c r="Q218" i="3"/>
  <c r="R218" i="3"/>
  <c r="O219" i="3"/>
  <c r="P219" i="3"/>
  <c r="Q219" i="3"/>
  <c r="R219" i="3"/>
  <c r="O220" i="3"/>
  <c r="P220" i="3"/>
  <c r="Q220" i="3"/>
  <c r="R220" i="3"/>
  <c r="O221" i="3"/>
  <c r="P221" i="3"/>
  <c r="Q221" i="3"/>
  <c r="R221" i="3"/>
  <c r="O222" i="3"/>
  <c r="P222" i="3"/>
  <c r="Q222" i="3"/>
  <c r="R222" i="3"/>
  <c r="O223" i="3"/>
  <c r="P223" i="3"/>
  <c r="Q223" i="3"/>
  <c r="R223" i="3"/>
  <c r="O224" i="3"/>
  <c r="P224" i="3"/>
  <c r="Q224" i="3"/>
  <c r="R224" i="3"/>
  <c r="O225" i="3"/>
  <c r="P225" i="3"/>
  <c r="Q225" i="3"/>
  <c r="R225" i="3"/>
  <c r="O226" i="3"/>
  <c r="P226" i="3"/>
  <c r="Q226" i="3"/>
  <c r="R226" i="3"/>
  <c r="O227" i="3"/>
  <c r="P227" i="3"/>
  <c r="Q227" i="3"/>
  <c r="R227" i="3"/>
  <c r="O228" i="3"/>
  <c r="P228" i="3"/>
  <c r="Q228" i="3"/>
  <c r="R228" i="3"/>
  <c r="O229" i="3"/>
  <c r="P229" i="3"/>
  <c r="Q229" i="3"/>
  <c r="R229" i="3"/>
  <c r="O230" i="3"/>
  <c r="P230" i="3"/>
  <c r="Q230" i="3"/>
  <c r="R230" i="3"/>
  <c r="O231" i="3"/>
  <c r="P231" i="3"/>
  <c r="Q231" i="3"/>
  <c r="R231" i="3"/>
  <c r="O232" i="3"/>
  <c r="P232" i="3"/>
  <c r="Q232" i="3"/>
  <c r="R232" i="3"/>
  <c r="O233" i="3"/>
  <c r="P233" i="3"/>
  <c r="Q233" i="3"/>
  <c r="R233" i="3"/>
  <c r="O234" i="3"/>
  <c r="P234" i="3"/>
  <c r="Q234" i="3"/>
  <c r="R234" i="3"/>
  <c r="O235" i="3"/>
  <c r="P235" i="3"/>
  <c r="Q235" i="3"/>
  <c r="R235" i="3"/>
  <c r="O236" i="3"/>
  <c r="P236" i="3"/>
  <c r="Q236" i="3"/>
  <c r="R236" i="3"/>
  <c r="O237" i="3"/>
  <c r="P237" i="3"/>
  <c r="Q237" i="3"/>
  <c r="R237" i="3"/>
  <c r="O238" i="3"/>
  <c r="P238" i="3"/>
  <c r="Q238" i="3"/>
  <c r="R238" i="3"/>
  <c r="O239" i="3"/>
  <c r="P239" i="3"/>
  <c r="Q239" i="3"/>
  <c r="R239" i="3"/>
  <c r="O240" i="3"/>
  <c r="P240" i="3"/>
  <c r="Q240" i="3"/>
  <c r="R240" i="3"/>
  <c r="O241" i="3"/>
  <c r="P241" i="3"/>
  <c r="Q241" i="3"/>
  <c r="R241" i="3"/>
  <c r="O242" i="3"/>
  <c r="P242" i="3"/>
  <c r="Q242" i="3"/>
  <c r="R242" i="3"/>
  <c r="O243" i="3"/>
  <c r="P243" i="3"/>
  <c r="Q243" i="3"/>
  <c r="R243" i="3"/>
  <c r="O244" i="3"/>
  <c r="P244" i="3"/>
  <c r="Q244" i="3"/>
  <c r="R244" i="3"/>
  <c r="O245" i="3"/>
  <c r="P245" i="3"/>
  <c r="Q245" i="3"/>
  <c r="R245" i="3"/>
  <c r="O246" i="3"/>
  <c r="P246" i="3"/>
  <c r="Q246" i="3"/>
  <c r="R246" i="3"/>
  <c r="O247" i="3"/>
  <c r="P247" i="3"/>
  <c r="Q247" i="3"/>
  <c r="R247" i="3"/>
  <c r="O248" i="3"/>
  <c r="P248" i="3"/>
  <c r="Q248" i="3"/>
  <c r="R248" i="3"/>
  <c r="O249" i="3"/>
  <c r="P249" i="3"/>
  <c r="Q249" i="3"/>
  <c r="R249" i="3"/>
  <c r="O250" i="3"/>
  <c r="P250" i="3"/>
  <c r="Q250" i="3"/>
  <c r="R250" i="3"/>
  <c r="O251" i="3"/>
  <c r="P251" i="3"/>
  <c r="Q251" i="3"/>
  <c r="R251" i="3"/>
  <c r="O252" i="3"/>
  <c r="P252" i="3"/>
  <c r="Q252" i="3"/>
  <c r="R252" i="3"/>
  <c r="O253" i="3"/>
  <c r="P253" i="3"/>
  <c r="Q253" i="3"/>
  <c r="R253" i="3"/>
  <c r="O254" i="3"/>
  <c r="P254" i="3"/>
  <c r="Q254" i="3"/>
  <c r="R254" i="3"/>
  <c r="O255" i="3"/>
  <c r="P255" i="3"/>
  <c r="Q255" i="3"/>
  <c r="R255" i="3"/>
  <c r="O256" i="3"/>
  <c r="P256" i="3"/>
  <c r="Q256" i="3"/>
  <c r="R256" i="3"/>
  <c r="O257" i="3"/>
  <c r="P257" i="3"/>
  <c r="Q257" i="3"/>
  <c r="R257" i="3"/>
  <c r="O258" i="3"/>
  <c r="P258" i="3"/>
  <c r="Q258" i="3"/>
  <c r="R258" i="3"/>
  <c r="O259" i="3"/>
  <c r="P259" i="3"/>
  <c r="Q259" i="3"/>
  <c r="R259" i="3"/>
  <c r="O260" i="3"/>
  <c r="P260" i="3"/>
  <c r="Q260" i="3"/>
  <c r="R260" i="3"/>
  <c r="O261" i="3"/>
  <c r="P261" i="3"/>
  <c r="Q261" i="3"/>
  <c r="R261" i="3"/>
  <c r="O262" i="3"/>
  <c r="P262" i="3"/>
  <c r="Q262" i="3"/>
  <c r="R262" i="3"/>
  <c r="O263" i="3"/>
  <c r="P263" i="3"/>
  <c r="Q263" i="3"/>
  <c r="R263" i="3"/>
  <c r="O264" i="3"/>
  <c r="P264" i="3"/>
  <c r="Q264" i="3"/>
  <c r="R264" i="3"/>
  <c r="O265" i="3"/>
  <c r="P265" i="3"/>
  <c r="Q265" i="3"/>
  <c r="R265" i="3"/>
  <c r="O266" i="3"/>
  <c r="P266" i="3"/>
  <c r="Q266" i="3"/>
  <c r="R266" i="3"/>
  <c r="O267" i="3"/>
  <c r="P267" i="3"/>
  <c r="Q267" i="3"/>
  <c r="R267" i="3"/>
  <c r="O268" i="3"/>
  <c r="P268" i="3"/>
  <c r="Q268" i="3"/>
  <c r="R268" i="3"/>
  <c r="O269" i="3"/>
  <c r="P269" i="3"/>
  <c r="Q269" i="3"/>
  <c r="R269" i="3"/>
  <c r="O270" i="3"/>
  <c r="P270" i="3"/>
  <c r="Q270" i="3"/>
  <c r="R270" i="3"/>
  <c r="O271" i="3"/>
  <c r="P271" i="3"/>
  <c r="Q271" i="3"/>
  <c r="R271" i="3"/>
  <c r="O272" i="3"/>
  <c r="P272" i="3"/>
  <c r="Q272" i="3"/>
  <c r="R272" i="3"/>
  <c r="O273" i="3"/>
  <c r="P273" i="3"/>
  <c r="Q273" i="3"/>
  <c r="R273" i="3"/>
  <c r="O274" i="3"/>
  <c r="P274" i="3"/>
  <c r="Q274" i="3"/>
  <c r="R274" i="3"/>
  <c r="O275" i="3"/>
  <c r="P275" i="3"/>
  <c r="Q275" i="3"/>
  <c r="R275" i="3"/>
  <c r="O276" i="3"/>
  <c r="P276" i="3"/>
  <c r="Q276" i="3"/>
  <c r="R276" i="3"/>
  <c r="O277" i="3"/>
  <c r="P277" i="3"/>
  <c r="Q277" i="3"/>
  <c r="R277" i="3"/>
  <c r="O278" i="3"/>
  <c r="P278" i="3"/>
  <c r="Q278" i="3"/>
  <c r="R278" i="3"/>
  <c r="O279" i="3"/>
  <c r="P279" i="3"/>
  <c r="Q279" i="3"/>
  <c r="R279" i="3"/>
  <c r="O280" i="3"/>
  <c r="P280" i="3"/>
  <c r="Q280" i="3"/>
  <c r="R280" i="3"/>
  <c r="O281" i="3"/>
  <c r="P281" i="3"/>
  <c r="Q281" i="3"/>
  <c r="R281" i="3"/>
  <c r="O282" i="3"/>
  <c r="P282" i="3"/>
  <c r="Q282" i="3"/>
  <c r="R282" i="3"/>
  <c r="O283" i="3"/>
  <c r="P283" i="3"/>
  <c r="Q283" i="3"/>
  <c r="R283" i="3"/>
  <c r="O284" i="3"/>
  <c r="P284" i="3"/>
  <c r="Q284" i="3"/>
  <c r="R284" i="3"/>
  <c r="O285" i="3"/>
  <c r="P285" i="3"/>
  <c r="Q285" i="3"/>
  <c r="R285" i="3"/>
  <c r="O286" i="3"/>
  <c r="P286" i="3"/>
  <c r="Q286" i="3"/>
  <c r="R286" i="3"/>
  <c r="O287" i="3"/>
  <c r="P287" i="3"/>
  <c r="Q287" i="3"/>
  <c r="R287" i="3"/>
  <c r="O288" i="3"/>
  <c r="P288" i="3"/>
  <c r="Q288" i="3"/>
  <c r="R288" i="3"/>
  <c r="O289" i="3"/>
  <c r="P289" i="3"/>
  <c r="Q289" i="3"/>
  <c r="R289" i="3"/>
  <c r="O290" i="3"/>
  <c r="P290" i="3"/>
  <c r="Q290" i="3"/>
  <c r="R290" i="3"/>
  <c r="O291" i="3"/>
  <c r="P291" i="3"/>
  <c r="Q291" i="3"/>
  <c r="R291" i="3"/>
  <c r="O292" i="3"/>
  <c r="P292" i="3"/>
  <c r="Q292" i="3"/>
  <c r="R292" i="3"/>
  <c r="O293" i="3"/>
  <c r="P293" i="3"/>
  <c r="Q293" i="3"/>
  <c r="R293" i="3"/>
  <c r="O294" i="3"/>
  <c r="P294" i="3"/>
  <c r="Q294" i="3"/>
  <c r="R294" i="3"/>
  <c r="O295" i="3"/>
  <c r="P295" i="3"/>
  <c r="Q295" i="3"/>
  <c r="R295" i="3"/>
  <c r="O296" i="3"/>
  <c r="P296" i="3"/>
  <c r="Q296" i="3"/>
  <c r="R296" i="3"/>
  <c r="O297" i="3"/>
  <c r="P297" i="3"/>
  <c r="Q297" i="3"/>
  <c r="R297" i="3"/>
  <c r="O298" i="3"/>
  <c r="P298" i="3"/>
  <c r="Q298" i="3"/>
  <c r="R298" i="3"/>
  <c r="O299" i="3"/>
  <c r="P299" i="3"/>
  <c r="Q299" i="3"/>
  <c r="R299" i="3"/>
  <c r="O300" i="3"/>
  <c r="P300" i="3"/>
  <c r="Q300" i="3"/>
  <c r="R300" i="3"/>
  <c r="O301" i="3"/>
  <c r="P301" i="3"/>
  <c r="Q301" i="3"/>
  <c r="R301" i="3"/>
  <c r="O302" i="3"/>
  <c r="P302" i="3"/>
  <c r="Q302" i="3"/>
  <c r="R302" i="3"/>
  <c r="P3" i="3"/>
  <c r="Q3" i="3"/>
  <c r="R3" i="3"/>
  <c r="O3" i="3"/>
  <c r="O170" i="7" l="1"/>
  <c r="N170" i="7"/>
  <c r="M170" i="7"/>
  <c r="O169" i="7"/>
  <c r="N169" i="7"/>
  <c r="M169" i="7"/>
  <c r="O168" i="7"/>
  <c r="N168" i="7"/>
  <c r="M168" i="7"/>
  <c r="O167" i="7"/>
  <c r="N167" i="7"/>
  <c r="M167" i="7"/>
  <c r="O166" i="7"/>
  <c r="N166" i="7"/>
  <c r="M166" i="7"/>
  <c r="O165" i="7"/>
  <c r="N165" i="7"/>
  <c r="M165" i="7"/>
  <c r="O164" i="7"/>
  <c r="N164" i="7"/>
  <c r="M164" i="7"/>
  <c r="O163" i="7"/>
  <c r="N163" i="7"/>
  <c r="M163" i="7"/>
  <c r="O162" i="7"/>
  <c r="N162" i="7"/>
  <c r="M162" i="7"/>
  <c r="O161" i="7"/>
  <c r="N161" i="7"/>
  <c r="M161" i="7"/>
  <c r="O160" i="7"/>
  <c r="N160" i="7"/>
  <c r="M160" i="7"/>
  <c r="O159" i="7"/>
  <c r="N159" i="7"/>
  <c r="M159" i="7"/>
  <c r="O158" i="7"/>
  <c r="N158" i="7"/>
  <c r="M158" i="7"/>
  <c r="O157" i="7"/>
  <c r="N157" i="7"/>
  <c r="M157" i="7"/>
  <c r="O156" i="7"/>
  <c r="N156" i="7"/>
  <c r="M156" i="7"/>
  <c r="O155" i="7"/>
  <c r="N155" i="7"/>
  <c r="M155" i="7"/>
  <c r="O154" i="7"/>
  <c r="N154" i="7"/>
  <c r="M154" i="7"/>
  <c r="O153" i="7"/>
  <c r="N153" i="7"/>
  <c r="M153" i="7"/>
  <c r="O152" i="7"/>
  <c r="N152" i="7"/>
  <c r="M152" i="7"/>
  <c r="O151" i="7"/>
  <c r="N151" i="7"/>
  <c r="M151" i="7"/>
  <c r="O150" i="7"/>
  <c r="N150" i="7"/>
  <c r="M150" i="7"/>
  <c r="O149" i="7"/>
  <c r="N149" i="7"/>
  <c r="M149" i="7"/>
  <c r="O148" i="7"/>
  <c r="N148" i="7"/>
  <c r="M148" i="7"/>
  <c r="O147" i="7"/>
  <c r="N147" i="7"/>
  <c r="M147" i="7"/>
  <c r="O146" i="7"/>
  <c r="N146" i="7"/>
  <c r="M146" i="7"/>
  <c r="O145" i="7"/>
  <c r="N145" i="7"/>
  <c r="M145" i="7"/>
  <c r="O144" i="7"/>
  <c r="N144" i="7"/>
  <c r="M144" i="7"/>
  <c r="O143" i="7"/>
  <c r="N143" i="7"/>
  <c r="M143" i="7"/>
  <c r="O142" i="7"/>
  <c r="N142" i="7"/>
  <c r="M142" i="7"/>
  <c r="O141" i="7"/>
  <c r="N141" i="7"/>
  <c r="M141" i="7"/>
  <c r="O140" i="7"/>
  <c r="N140" i="7"/>
  <c r="M140" i="7"/>
  <c r="O139" i="7"/>
  <c r="N139" i="7"/>
  <c r="M139" i="7"/>
  <c r="O138" i="7"/>
  <c r="N138" i="7"/>
  <c r="M138" i="7"/>
  <c r="O137" i="7"/>
  <c r="N137" i="7"/>
  <c r="M137" i="7"/>
  <c r="O136" i="7"/>
  <c r="N136" i="7"/>
  <c r="M136" i="7"/>
  <c r="O135" i="7"/>
  <c r="N135" i="7"/>
  <c r="M135" i="7"/>
  <c r="O134" i="7"/>
  <c r="N134" i="7"/>
  <c r="M134" i="7"/>
  <c r="O133" i="7"/>
  <c r="N133" i="7"/>
  <c r="M133" i="7"/>
  <c r="O132" i="7"/>
  <c r="N132" i="7"/>
  <c r="M132" i="7"/>
  <c r="O131" i="7"/>
  <c r="N131" i="7"/>
  <c r="M131" i="7"/>
  <c r="O130" i="7"/>
  <c r="N130" i="7"/>
  <c r="M130" i="7"/>
  <c r="O129" i="7"/>
  <c r="N129" i="7"/>
  <c r="M129" i="7"/>
  <c r="O128" i="7"/>
  <c r="N128" i="7"/>
  <c r="M128" i="7"/>
  <c r="O127" i="7"/>
  <c r="N127" i="7"/>
  <c r="M127" i="7"/>
  <c r="O126" i="7"/>
  <c r="N126" i="7"/>
  <c r="M126" i="7"/>
  <c r="O125" i="7"/>
  <c r="N125" i="7"/>
  <c r="M125" i="7"/>
  <c r="O124" i="7"/>
  <c r="N124" i="7"/>
  <c r="M124" i="7"/>
  <c r="O123" i="7"/>
  <c r="N123" i="7"/>
  <c r="M123" i="7"/>
  <c r="O122" i="7"/>
  <c r="N122" i="7"/>
  <c r="M122" i="7"/>
  <c r="O121" i="7"/>
  <c r="N121" i="7"/>
  <c r="M121" i="7"/>
  <c r="O120" i="7"/>
  <c r="N120" i="7"/>
  <c r="M120" i="7"/>
  <c r="O119" i="7"/>
  <c r="N119" i="7"/>
  <c r="M119" i="7"/>
  <c r="O118" i="7"/>
  <c r="N118" i="7"/>
  <c r="M118" i="7"/>
  <c r="O117" i="7"/>
  <c r="N117" i="7"/>
  <c r="M117" i="7"/>
  <c r="O116" i="7"/>
  <c r="N116" i="7"/>
  <c r="M116" i="7"/>
  <c r="O115" i="7"/>
  <c r="N115" i="7"/>
  <c r="M115" i="7"/>
  <c r="O114" i="7"/>
  <c r="N114" i="7"/>
  <c r="M114" i="7"/>
  <c r="O113" i="7"/>
  <c r="N113" i="7"/>
  <c r="M113" i="7"/>
  <c r="O112" i="7"/>
  <c r="N112" i="7"/>
  <c r="M112" i="7"/>
  <c r="O111" i="7"/>
  <c r="N111" i="7"/>
  <c r="M111" i="7"/>
  <c r="O110" i="7"/>
  <c r="N110" i="7"/>
  <c r="M110" i="7"/>
  <c r="O109" i="7"/>
  <c r="N109" i="7"/>
  <c r="M109" i="7"/>
  <c r="O108" i="7"/>
  <c r="N108" i="7"/>
  <c r="M108" i="7"/>
  <c r="O107" i="7"/>
  <c r="N107" i="7"/>
  <c r="M107" i="7"/>
  <c r="O106" i="7"/>
  <c r="N106" i="7"/>
  <c r="M106" i="7"/>
  <c r="O105" i="7"/>
  <c r="N105" i="7"/>
  <c r="M105" i="7"/>
  <c r="O104" i="7"/>
  <c r="N104" i="7"/>
  <c r="M104" i="7"/>
  <c r="O103" i="7"/>
  <c r="N103" i="7"/>
  <c r="M103" i="7"/>
  <c r="O102" i="7"/>
  <c r="N102" i="7"/>
  <c r="M102" i="7"/>
  <c r="O101" i="7"/>
  <c r="N101" i="7"/>
  <c r="M101" i="7"/>
  <c r="O100" i="7"/>
  <c r="N100" i="7"/>
  <c r="M100" i="7"/>
  <c r="O99" i="7"/>
  <c r="N99" i="7"/>
  <c r="M99" i="7"/>
  <c r="O98" i="7"/>
  <c r="N98" i="7"/>
  <c r="M98" i="7"/>
  <c r="O97" i="7"/>
  <c r="N97" i="7"/>
  <c r="M97" i="7"/>
  <c r="O96" i="7"/>
  <c r="N96" i="7"/>
  <c r="M96" i="7"/>
  <c r="O95" i="7"/>
  <c r="N95" i="7"/>
  <c r="M95" i="7"/>
  <c r="O94" i="7"/>
  <c r="N94" i="7"/>
  <c r="M94" i="7"/>
  <c r="O93" i="7"/>
  <c r="N93" i="7"/>
  <c r="M93" i="7"/>
  <c r="O92" i="7"/>
  <c r="N92" i="7"/>
  <c r="M92" i="7"/>
  <c r="O91" i="7"/>
  <c r="N91" i="7"/>
  <c r="M91" i="7"/>
  <c r="O90" i="7"/>
  <c r="N90" i="7"/>
  <c r="M90" i="7"/>
  <c r="O89" i="7"/>
  <c r="N89" i="7"/>
  <c r="M89" i="7"/>
  <c r="O88" i="7"/>
  <c r="N88" i="7"/>
  <c r="M88" i="7"/>
  <c r="O87" i="7"/>
  <c r="N87" i="7"/>
  <c r="M87" i="7"/>
  <c r="O86" i="7"/>
  <c r="N86" i="7"/>
  <c r="M86" i="7"/>
  <c r="O85" i="7"/>
  <c r="N85" i="7"/>
  <c r="M85" i="7"/>
  <c r="O84" i="7"/>
  <c r="N84" i="7"/>
  <c r="M84" i="7"/>
  <c r="O83" i="7"/>
  <c r="N83" i="7"/>
  <c r="M83" i="7"/>
  <c r="O82" i="7"/>
  <c r="N82" i="7"/>
  <c r="M82" i="7"/>
  <c r="O81" i="7"/>
  <c r="N81" i="7"/>
  <c r="M81" i="7"/>
  <c r="O80" i="7"/>
  <c r="N80" i="7"/>
  <c r="M80" i="7"/>
  <c r="O79" i="7"/>
  <c r="N79" i="7"/>
  <c r="M79" i="7"/>
  <c r="O78" i="7"/>
  <c r="N78" i="7"/>
  <c r="M78" i="7"/>
  <c r="O77" i="7"/>
  <c r="N77" i="7"/>
  <c r="M77" i="7"/>
  <c r="O76" i="7"/>
  <c r="N76" i="7"/>
  <c r="M76" i="7"/>
  <c r="O75" i="7"/>
  <c r="N75" i="7"/>
  <c r="M75" i="7"/>
  <c r="O74" i="7"/>
  <c r="N74" i="7"/>
  <c r="M74" i="7"/>
  <c r="O73" i="7"/>
  <c r="N73" i="7"/>
  <c r="M73" i="7"/>
  <c r="O72" i="7"/>
  <c r="N72" i="7"/>
  <c r="M72" i="7"/>
  <c r="O71" i="7"/>
  <c r="N71" i="7"/>
  <c r="M71" i="7"/>
  <c r="O70" i="7"/>
  <c r="N70" i="7"/>
  <c r="M70" i="7"/>
  <c r="O69" i="7"/>
  <c r="N69" i="7"/>
  <c r="M69" i="7"/>
  <c r="O68" i="7"/>
  <c r="N68" i="7"/>
  <c r="M68" i="7"/>
  <c r="O67" i="7"/>
  <c r="N67" i="7"/>
  <c r="M67" i="7"/>
  <c r="O66" i="7"/>
  <c r="N66" i="7"/>
  <c r="M66" i="7"/>
  <c r="O65" i="7"/>
  <c r="N65" i="7"/>
  <c r="M65" i="7"/>
  <c r="O64" i="7"/>
  <c r="N64" i="7"/>
  <c r="M64" i="7"/>
  <c r="O63" i="7"/>
  <c r="N63" i="7"/>
  <c r="M63" i="7"/>
  <c r="O62" i="7"/>
  <c r="N62" i="7"/>
  <c r="M62" i="7"/>
  <c r="O61" i="7"/>
  <c r="N61" i="7"/>
  <c r="M61" i="7"/>
  <c r="O60" i="7"/>
  <c r="N60" i="7"/>
  <c r="M60" i="7"/>
  <c r="O59" i="7"/>
  <c r="N59" i="7"/>
  <c r="M59" i="7"/>
  <c r="O58" i="7"/>
  <c r="N58" i="7"/>
  <c r="M58" i="7"/>
  <c r="O57" i="7"/>
  <c r="N57" i="7"/>
  <c r="M57" i="7"/>
  <c r="O56" i="7"/>
  <c r="N56" i="7"/>
  <c r="M56" i="7"/>
  <c r="O55" i="7"/>
  <c r="N55" i="7"/>
  <c r="M55" i="7"/>
  <c r="O54" i="7"/>
  <c r="N54" i="7"/>
  <c r="M54" i="7"/>
  <c r="O53" i="7"/>
  <c r="N53" i="7"/>
  <c r="M53" i="7"/>
  <c r="O52" i="7"/>
  <c r="N52" i="7"/>
  <c r="M52" i="7"/>
  <c r="O51" i="7"/>
  <c r="N51" i="7"/>
  <c r="M51" i="7"/>
  <c r="O50" i="7"/>
  <c r="N50" i="7"/>
  <c r="M50" i="7"/>
  <c r="O49" i="7"/>
  <c r="N49" i="7"/>
  <c r="M49" i="7"/>
  <c r="O48" i="7"/>
  <c r="N48" i="7"/>
  <c r="M48" i="7"/>
  <c r="O47" i="7"/>
  <c r="N47" i="7"/>
  <c r="M47" i="7"/>
  <c r="O46" i="7"/>
  <c r="N46" i="7"/>
  <c r="M46" i="7"/>
  <c r="O45" i="7"/>
  <c r="N45" i="7"/>
  <c r="M45" i="7"/>
  <c r="O44" i="7"/>
  <c r="N44" i="7"/>
  <c r="M44" i="7"/>
  <c r="O43" i="7"/>
  <c r="N43" i="7"/>
  <c r="M43" i="7"/>
  <c r="O42" i="7"/>
  <c r="N42" i="7"/>
  <c r="M42" i="7"/>
  <c r="O41" i="7"/>
  <c r="N41" i="7"/>
  <c r="M41" i="7"/>
  <c r="O40" i="7"/>
  <c r="N40" i="7"/>
  <c r="M40" i="7"/>
  <c r="O39" i="7"/>
  <c r="N39" i="7"/>
  <c r="M39" i="7"/>
  <c r="O38" i="7"/>
  <c r="N38" i="7"/>
  <c r="M38" i="7"/>
  <c r="O37" i="7"/>
  <c r="N37" i="7"/>
  <c r="M37" i="7"/>
  <c r="O36" i="7"/>
  <c r="N36" i="7"/>
  <c r="M36" i="7"/>
  <c r="O35" i="7"/>
  <c r="N35" i="7"/>
  <c r="M35" i="7"/>
  <c r="O34" i="7"/>
  <c r="N34" i="7"/>
  <c r="M34" i="7"/>
  <c r="O33" i="7"/>
  <c r="N33" i="7"/>
  <c r="M33" i="7"/>
  <c r="O32" i="7"/>
  <c r="N32" i="7"/>
  <c r="M32" i="7"/>
  <c r="O31" i="7"/>
  <c r="N31" i="7"/>
  <c r="M31" i="7"/>
  <c r="O30" i="7"/>
  <c r="N30" i="7"/>
  <c r="M30" i="7"/>
  <c r="O29" i="7"/>
  <c r="N29" i="7"/>
  <c r="M29" i="7"/>
  <c r="O28" i="7"/>
  <c r="N28" i="7"/>
  <c r="M28" i="7"/>
  <c r="O27" i="7"/>
  <c r="N27" i="7"/>
  <c r="M27" i="7"/>
  <c r="O26" i="7"/>
  <c r="N26" i="7"/>
  <c r="M26" i="7"/>
  <c r="O25" i="7"/>
  <c r="N25" i="7"/>
  <c r="M25" i="7"/>
  <c r="O24" i="7"/>
  <c r="N24" i="7"/>
  <c r="M24" i="7"/>
  <c r="O23" i="7"/>
  <c r="N23" i="7"/>
  <c r="M23" i="7"/>
  <c r="O22" i="7"/>
  <c r="N22" i="7"/>
  <c r="M22" i="7"/>
  <c r="O21" i="7"/>
  <c r="N21" i="7"/>
  <c r="M21" i="7"/>
  <c r="O20" i="7"/>
  <c r="N20" i="7"/>
  <c r="M20" i="7"/>
  <c r="O19" i="7"/>
  <c r="N19" i="7"/>
  <c r="M19" i="7"/>
  <c r="O18" i="7"/>
  <c r="N18" i="7"/>
  <c r="M18" i="7"/>
  <c r="O17" i="7"/>
  <c r="N17" i="7"/>
  <c r="M17" i="7"/>
  <c r="O16" i="7"/>
  <c r="N16" i="7"/>
  <c r="M16" i="7"/>
  <c r="O15" i="7"/>
  <c r="N15" i="7"/>
  <c r="M15" i="7"/>
  <c r="O14" i="7"/>
  <c r="N14" i="7"/>
  <c r="M14" i="7"/>
  <c r="O13" i="7"/>
  <c r="N13" i="7"/>
  <c r="M13" i="7"/>
  <c r="O12" i="7"/>
  <c r="N12" i="7"/>
  <c r="M12" i="7"/>
  <c r="O11" i="7"/>
  <c r="N11" i="7"/>
  <c r="M11" i="7"/>
  <c r="O170" i="8"/>
  <c r="N170" i="8"/>
  <c r="M170" i="8"/>
  <c r="O169" i="8"/>
  <c r="N169" i="8"/>
  <c r="M169" i="8"/>
  <c r="O168" i="8"/>
  <c r="N168" i="8"/>
  <c r="M168" i="8"/>
  <c r="O167" i="8"/>
  <c r="N167" i="8"/>
  <c r="M167" i="8"/>
  <c r="O166" i="8"/>
  <c r="N166" i="8"/>
  <c r="M166" i="8"/>
  <c r="O165" i="8"/>
  <c r="N165" i="8"/>
  <c r="M165" i="8"/>
  <c r="O164" i="8"/>
  <c r="N164" i="8"/>
  <c r="M164" i="8"/>
  <c r="O163" i="8"/>
  <c r="N163" i="8"/>
  <c r="M163" i="8"/>
  <c r="O162" i="8"/>
  <c r="N162" i="8"/>
  <c r="M162" i="8"/>
  <c r="O161" i="8"/>
  <c r="N161" i="8"/>
  <c r="M161" i="8"/>
  <c r="O160" i="8"/>
  <c r="N160" i="8"/>
  <c r="M160" i="8"/>
  <c r="O159" i="8"/>
  <c r="N159" i="8"/>
  <c r="M159" i="8"/>
  <c r="O158" i="8"/>
  <c r="N158" i="8"/>
  <c r="M158" i="8"/>
  <c r="O157" i="8"/>
  <c r="N157" i="8"/>
  <c r="M157" i="8"/>
  <c r="O156" i="8"/>
  <c r="N156" i="8"/>
  <c r="M156" i="8"/>
  <c r="O155" i="8"/>
  <c r="N155" i="8"/>
  <c r="M155" i="8"/>
  <c r="O154" i="8"/>
  <c r="N154" i="8"/>
  <c r="M154" i="8"/>
  <c r="O153" i="8"/>
  <c r="N153" i="8"/>
  <c r="M153" i="8"/>
  <c r="O152" i="8"/>
  <c r="N152" i="8"/>
  <c r="M152" i="8"/>
  <c r="O151" i="8"/>
  <c r="N151" i="8"/>
  <c r="M151" i="8"/>
  <c r="O150" i="8"/>
  <c r="N150" i="8"/>
  <c r="M150" i="8"/>
  <c r="O149" i="8"/>
  <c r="N149" i="8"/>
  <c r="M149" i="8"/>
  <c r="O148" i="8"/>
  <c r="N148" i="8"/>
  <c r="M148" i="8"/>
  <c r="O147" i="8"/>
  <c r="N147" i="8"/>
  <c r="M147" i="8"/>
  <c r="O146" i="8"/>
  <c r="N146" i="8"/>
  <c r="M146" i="8"/>
  <c r="O145" i="8"/>
  <c r="N145" i="8"/>
  <c r="M145" i="8"/>
  <c r="O144" i="8"/>
  <c r="N144" i="8"/>
  <c r="M144" i="8"/>
  <c r="O143" i="8"/>
  <c r="N143" i="8"/>
  <c r="M143" i="8"/>
  <c r="O142" i="8"/>
  <c r="N142" i="8"/>
  <c r="M142" i="8"/>
  <c r="O141" i="8"/>
  <c r="N141" i="8"/>
  <c r="M141" i="8"/>
  <c r="O140" i="8"/>
  <c r="N140" i="8"/>
  <c r="M140" i="8"/>
  <c r="O139" i="8"/>
  <c r="N139" i="8"/>
  <c r="M139" i="8"/>
  <c r="O138" i="8"/>
  <c r="N138" i="8"/>
  <c r="M138" i="8"/>
  <c r="O137" i="8"/>
  <c r="N137" i="8"/>
  <c r="M137" i="8"/>
  <c r="O136" i="8"/>
  <c r="N136" i="8"/>
  <c r="M136" i="8"/>
  <c r="O135" i="8"/>
  <c r="N135" i="8"/>
  <c r="M135" i="8"/>
  <c r="O134" i="8"/>
  <c r="N134" i="8"/>
  <c r="M134" i="8"/>
  <c r="O133" i="8"/>
  <c r="N133" i="8"/>
  <c r="M133" i="8"/>
  <c r="O132" i="8"/>
  <c r="N132" i="8"/>
  <c r="M132" i="8"/>
  <c r="O131" i="8"/>
  <c r="N131" i="8"/>
  <c r="M131" i="8"/>
  <c r="O130" i="8"/>
  <c r="N130" i="8"/>
  <c r="M130" i="8"/>
  <c r="O129" i="8"/>
  <c r="N129" i="8"/>
  <c r="M129" i="8"/>
  <c r="O128" i="8"/>
  <c r="N128" i="8"/>
  <c r="M128" i="8"/>
  <c r="O127" i="8"/>
  <c r="N127" i="8"/>
  <c r="M127" i="8"/>
  <c r="O126" i="8"/>
  <c r="N126" i="8"/>
  <c r="M126" i="8"/>
  <c r="O125" i="8"/>
  <c r="N125" i="8"/>
  <c r="M125" i="8"/>
  <c r="O124" i="8"/>
  <c r="N124" i="8"/>
  <c r="M124" i="8"/>
  <c r="O123" i="8"/>
  <c r="N123" i="8"/>
  <c r="M123" i="8"/>
  <c r="O122" i="8"/>
  <c r="N122" i="8"/>
  <c r="M122" i="8"/>
  <c r="O121" i="8"/>
  <c r="N121" i="8"/>
  <c r="M121" i="8"/>
  <c r="O120" i="8"/>
  <c r="N120" i="8"/>
  <c r="M120" i="8"/>
  <c r="O119" i="8"/>
  <c r="N119" i="8"/>
  <c r="M119" i="8"/>
  <c r="O118" i="8"/>
  <c r="N118" i="8"/>
  <c r="M118" i="8"/>
  <c r="O117" i="8"/>
  <c r="N117" i="8"/>
  <c r="M117" i="8"/>
  <c r="O116" i="8"/>
  <c r="N116" i="8"/>
  <c r="M116" i="8"/>
  <c r="O115" i="8"/>
  <c r="N115" i="8"/>
  <c r="M115" i="8"/>
  <c r="O114" i="8"/>
  <c r="N114" i="8"/>
  <c r="M114" i="8"/>
  <c r="O113" i="8"/>
  <c r="N113" i="8"/>
  <c r="M113" i="8"/>
  <c r="O112" i="8"/>
  <c r="N112" i="8"/>
  <c r="M112" i="8"/>
  <c r="O111" i="8"/>
  <c r="N111" i="8"/>
  <c r="M111" i="8"/>
  <c r="O110" i="8"/>
  <c r="N110" i="8"/>
  <c r="M110" i="8"/>
  <c r="O109" i="8"/>
  <c r="N109" i="8"/>
  <c r="M109" i="8"/>
  <c r="O108" i="8"/>
  <c r="N108" i="8"/>
  <c r="M108" i="8"/>
  <c r="O107" i="8"/>
  <c r="N107" i="8"/>
  <c r="M107" i="8"/>
  <c r="O106" i="8"/>
  <c r="N106" i="8"/>
  <c r="M106" i="8"/>
  <c r="O105" i="8"/>
  <c r="N105" i="8"/>
  <c r="M105" i="8"/>
  <c r="O104" i="8"/>
  <c r="N104" i="8"/>
  <c r="M104" i="8"/>
  <c r="O103" i="8"/>
  <c r="N103" i="8"/>
  <c r="M103" i="8"/>
  <c r="O102" i="8"/>
  <c r="N102" i="8"/>
  <c r="M102" i="8"/>
  <c r="O101" i="8"/>
  <c r="N101" i="8"/>
  <c r="M101" i="8"/>
  <c r="O100" i="8"/>
  <c r="N100" i="8"/>
  <c r="M100" i="8"/>
  <c r="O99" i="8"/>
  <c r="N99" i="8"/>
  <c r="M99" i="8"/>
  <c r="O98" i="8"/>
  <c r="N98" i="8"/>
  <c r="M98" i="8"/>
  <c r="O97" i="8"/>
  <c r="N97" i="8"/>
  <c r="M97" i="8"/>
  <c r="O96" i="8"/>
  <c r="N96" i="8"/>
  <c r="M96" i="8"/>
  <c r="O95" i="8"/>
  <c r="N95" i="8"/>
  <c r="M95" i="8"/>
  <c r="O94" i="8"/>
  <c r="N94" i="8"/>
  <c r="M94" i="8"/>
  <c r="O93" i="8"/>
  <c r="N93" i="8"/>
  <c r="M93" i="8"/>
  <c r="O92" i="8"/>
  <c r="N92" i="8"/>
  <c r="M92" i="8"/>
  <c r="O91" i="8"/>
  <c r="N91" i="8"/>
  <c r="M91" i="8"/>
  <c r="O90" i="8"/>
  <c r="N90" i="8"/>
  <c r="M90" i="8"/>
  <c r="O89" i="8"/>
  <c r="N89" i="8"/>
  <c r="M89" i="8"/>
  <c r="O88" i="8"/>
  <c r="N88" i="8"/>
  <c r="M88" i="8"/>
  <c r="O87" i="8"/>
  <c r="N87" i="8"/>
  <c r="M87" i="8"/>
  <c r="O86" i="8"/>
  <c r="N86" i="8"/>
  <c r="M86" i="8"/>
  <c r="O85" i="8"/>
  <c r="N85" i="8"/>
  <c r="M85" i="8"/>
  <c r="O84" i="8"/>
  <c r="N84" i="8"/>
  <c r="M84" i="8"/>
  <c r="O83" i="8"/>
  <c r="N83" i="8"/>
  <c r="M83" i="8"/>
  <c r="O82" i="8"/>
  <c r="N82" i="8"/>
  <c r="M82" i="8"/>
  <c r="O81" i="8"/>
  <c r="N81" i="8"/>
  <c r="M81" i="8"/>
  <c r="O80" i="8"/>
  <c r="N80" i="8"/>
  <c r="M80" i="8"/>
  <c r="O79" i="8"/>
  <c r="N79" i="8"/>
  <c r="M79" i="8"/>
  <c r="O78" i="8"/>
  <c r="N78" i="8"/>
  <c r="M78" i="8"/>
  <c r="O77" i="8"/>
  <c r="N77" i="8"/>
  <c r="M77" i="8"/>
  <c r="O76" i="8"/>
  <c r="N76" i="8"/>
  <c r="M76" i="8"/>
  <c r="O75" i="8"/>
  <c r="N75" i="8"/>
  <c r="M75" i="8"/>
  <c r="O74" i="8"/>
  <c r="N74" i="8"/>
  <c r="M74" i="8"/>
  <c r="O73" i="8"/>
  <c r="N73" i="8"/>
  <c r="M73" i="8"/>
  <c r="O72" i="8"/>
  <c r="N72" i="8"/>
  <c r="M72" i="8"/>
  <c r="O71" i="8"/>
  <c r="N71" i="8"/>
  <c r="M71" i="8"/>
  <c r="O70" i="8"/>
  <c r="N70" i="8"/>
  <c r="M70" i="8"/>
  <c r="O69" i="8"/>
  <c r="N69" i="8"/>
  <c r="M69" i="8"/>
  <c r="O68" i="8"/>
  <c r="N68" i="8"/>
  <c r="M68" i="8"/>
  <c r="O67" i="8"/>
  <c r="N67" i="8"/>
  <c r="M67" i="8"/>
  <c r="O66" i="8"/>
  <c r="N66" i="8"/>
  <c r="M66" i="8"/>
  <c r="O65" i="8"/>
  <c r="N65" i="8"/>
  <c r="M65" i="8"/>
  <c r="O64" i="8"/>
  <c r="N64" i="8"/>
  <c r="M64" i="8"/>
  <c r="O63" i="8"/>
  <c r="N63" i="8"/>
  <c r="M63" i="8"/>
  <c r="O62" i="8"/>
  <c r="N62" i="8"/>
  <c r="M62" i="8"/>
  <c r="O61" i="8"/>
  <c r="N61" i="8"/>
  <c r="M61" i="8"/>
  <c r="O60" i="8"/>
  <c r="N60" i="8"/>
  <c r="M60" i="8"/>
  <c r="O59" i="8"/>
  <c r="N59" i="8"/>
  <c r="M59" i="8"/>
  <c r="O58" i="8"/>
  <c r="N58" i="8"/>
  <c r="M58" i="8"/>
  <c r="O57" i="8"/>
  <c r="N57" i="8"/>
  <c r="M57" i="8"/>
  <c r="O56" i="8"/>
  <c r="N56" i="8"/>
  <c r="M56" i="8"/>
  <c r="O55" i="8"/>
  <c r="N55" i="8"/>
  <c r="M55" i="8"/>
  <c r="O54" i="8"/>
  <c r="N54" i="8"/>
  <c r="M54" i="8"/>
  <c r="O53" i="8"/>
  <c r="N53" i="8"/>
  <c r="M53" i="8"/>
  <c r="O52" i="8"/>
  <c r="N52" i="8"/>
  <c r="M52" i="8"/>
  <c r="O51" i="8"/>
  <c r="N51" i="8"/>
  <c r="M51" i="8"/>
  <c r="O50" i="8"/>
  <c r="N50" i="8"/>
  <c r="M50" i="8"/>
  <c r="O49" i="8"/>
  <c r="N49" i="8"/>
  <c r="M49" i="8"/>
  <c r="O48" i="8"/>
  <c r="N48" i="8"/>
  <c r="M48" i="8"/>
  <c r="O47" i="8"/>
  <c r="N47" i="8"/>
  <c r="M47" i="8"/>
  <c r="O46" i="8"/>
  <c r="N46" i="8"/>
  <c r="M46" i="8"/>
  <c r="O45" i="8"/>
  <c r="N45" i="8"/>
  <c r="M45" i="8"/>
  <c r="O44" i="8"/>
  <c r="N44" i="8"/>
  <c r="M44" i="8"/>
  <c r="O43" i="8"/>
  <c r="N43" i="8"/>
  <c r="M43" i="8"/>
  <c r="O42" i="8"/>
  <c r="N42" i="8"/>
  <c r="M42" i="8"/>
  <c r="O41" i="8"/>
  <c r="N41" i="8"/>
  <c r="M41" i="8"/>
  <c r="O40" i="8"/>
  <c r="N40" i="8"/>
  <c r="M40" i="8"/>
  <c r="O39" i="8"/>
  <c r="N39" i="8"/>
  <c r="M39" i="8"/>
  <c r="O38" i="8"/>
  <c r="N38" i="8"/>
  <c r="M38" i="8"/>
  <c r="O37" i="8"/>
  <c r="N37" i="8"/>
  <c r="M37" i="8"/>
  <c r="O36" i="8"/>
  <c r="N36" i="8"/>
  <c r="M36" i="8"/>
  <c r="O35" i="8"/>
  <c r="N35" i="8"/>
  <c r="M35" i="8"/>
  <c r="O34" i="8"/>
  <c r="N34" i="8"/>
  <c r="M34" i="8"/>
  <c r="O33" i="8"/>
  <c r="N33" i="8"/>
  <c r="M33" i="8"/>
  <c r="O32" i="8"/>
  <c r="N32" i="8"/>
  <c r="M32" i="8"/>
  <c r="O31" i="8"/>
  <c r="N31" i="8"/>
  <c r="M31" i="8"/>
  <c r="O30" i="8"/>
  <c r="N30" i="8"/>
  <c r="M30" i="8"/>
  <c r="O29" i="8"/>
  <c r="N29" i="8"/>
  <c r="M29" i="8"/>
  <c r="O28" i="8"/>
  <c r="N28" i="8"/>
  <c r="M28" i="8"/>
  <c r="O27" i="8"/>
  <c r="N27" i="8"/>
  <c r="M27" i="8"/>
  <c r="O26" i="8"/>
  <c r="N26" i="8"/>
  <c r="M26" i="8"/>
  <c r="O25" i="8"/>
  <c r="N25" i="8"/>
  <c r="M25" i="8"/>
  <c r="O24" i="8"/>
  <c r="N24" i="8"/>
  <c r="M24" i="8"/>
  <c r="O23" i="8"/>
  <c r="N23" i="8"/>
  <c r="M23" i="8"/>
  <c r="O22" i="8"/>
  <c r="N22" i="8"/>
  <c r="M22" i="8"/>
  <c r="O21" i="8"/>
  <c r="N21" i="8"/>
  <c r="M21" i="8"/>
  <c r="O20" i="8"/>
  <c r="N20" i="8"/>
  <c r="M20" i="8"/>
  <c r="O19" i="8"/>
  <c r="N19" i="8"/>
  <c r="M19" i="8"/>
  <c r="O18" i="8"/>
  <c r="N18" i="8"/>
  <c r="M18" i="8"/>
  <c r="O17" i="8"/>
  <c r="N17" i="8"/>
  <c r="M17" i="8"/>
  <c r="O16" i="8"/>
  <c r="N16" i="8"/>
  <c r="M16" i="8"/>
  <c r="O15" i="8"/>
  <c r="N15" i="8"/>
  <c r="M15" i="8"/>
  <c r="O14" i="8"/>
  <c r="N14" i="8"/>
  <c r="M14" i="8"/>
  <c r="O13" i="8"/>
  <c r="N13" i="8"/>
  <c r="M13" i="8"/>
  <c r="O12" i="8"/>
  <c r="N12" i="8"/>
  <c r="M12" i="8"/>
  <c r="O11" i="8"/>
  <c r="N11" i="8"/>
  <c r="M11" i="8"/>
  <c r="M12" i="9"/>
  <c r="M13" i="9"/>
  <c r="M14" i="9"/>
  <c r="M15" i="9"/>
  <c r="M16" i="9"/>
  <c r="M17" i="9"/>
  <c r="M18" i="9"/>
  <c r="M19" i="9"/>
  <c r="M20" i="9"/>
  <c r="M21" i="9"/>
  <c r="M22" i="9"/>
  <c r="M23" i="9"/>
  <c r="M24" i="9"/>
  <c r="M25" i="9"/>
  <c r="M26" i="9"/>
  <c r="M27" i="9"/>
  <c r="M28" i="9"/>
  <c r="M29" i="9"/>
  <c r="M30" i="9"/>
  <c r="M31" i="9"/>
  <c r="M32" i="9"/>
  <c r="M33" i="9"/>
  <c r="M34" i="9"/>
  <c r="M35" i="9"/>
  <c r="M36" i="9"/>
  <c r="M37" i="9"/>
  <c r="M38" i="9"/>
  <c r="M39" i="9"/>
  <c r="M40" i="9"/>
  <c r="M41" i="9"/>
  <c r="M42" i="9"/>
  <c r="M43" i="9"/>
  <c r="M44" i="9"/>
  <c r="M45" i="9"/>
  <c r="M46" i="9"/>
  <c r="M47" i="9"/>
  <c r="M48" i="9"/>
  <c r="M49" i="9"/>
  <c r="M50" i="9"/>
  <c r="M51" i="9"/>
  <c r="M52" i="9"/>
  <c r="M53" i="9"/>
  <c r="M54" i="9"/>
  <c r="M55" i="9"/>
  <c r="M56" i="9"/>
  <c r="M57" i="9"/>
  <c r="M58" i="9"/>
  <c r="M59" i="9"/>
  <c r="M60" i="9"/>
  <c r="M61" i="9"/>
  <c r="M62" i="9"/>
  <c r="M63" i="9"/>
  <c r="M64" i="9"/>
  <c r="M65" i="9"/>
  <c r="M66" i="9"/>
  <c r="M67" i="9"/>
  <c r="M68" i="9"/>
  <c r="M69" i="9"/>
  <c r="M70" i="9"/>
  <c r="M71" i="9"/>
  <c r="M72" i="9"/>
  <c r="M73" i="9"/>
  <c r="M74" i="9"/>
  <c r="M75" i="9"/>
  <c r="M76" i="9"/>
  <c r="M77" i="9"/>
  <c r="M78" i="9"/>
  <c r="M79" i="9"/>
  <c r="M80" i="9"/>
  <c r="M81" i="9"/>
  <c r="M82" i="9"/>
  <c r="M83" i="9"/>
  <c r="M84" i="9"/>
  <c r="M85" i="9"/>
  <c r="M86" i="9"/>
  <c r="M87" i="9"/>
  <c r="M88" i="9"/>
  <c r="M89" i="9"/>
  <c r="M90" i="9"/>
  <c r="M91" i="9"/>
  <c r="M92" i="9"/>
  <c r="M93" i="9"/>
  <c r="M94" i="9"/>
  <c r="M95" i="9"/>
  <c r="M96" i="9"/>
  <c r="M97" i="9"/>
  <c r="M98" i="9"/>
  <c r="M99" i="9"/>
  <c r="M100" i="9"/>
  <c r="M101" i="9"/>
  <c r="M102" i="9"/>
  <c r="M103" i="9"/>
  <c r="M104" i="9"/>
  <c r="M105" i="9"/>
  <c r="M106" i="9"/>
  <c r="M107" i="9"/>
  <c r="M108" i="9"/>
  <c r="M109" i="9"/>
  <c r="M110" i="9"/>
  <c r="M111" i="9"/>
  <c r="M112" i="9"/>
  <c r="M113" i="9"/>
  <c r="M114" i="9"/>
  <c r="M115" i="9"/>
  <c r="M116" i="9"/>
  <c r="M117" i="9"/>
  <c r="M118" i="9"/>
  <c r="M119" i="9"/>
  <c r="M120" i="9"/>
  <c r="M121" i="9"/>
  <c r="M122" i="9"/>
  <c r="M123" i="9"/>
  <c r="M124" i="9"/>
  <c r="M125" i="9"/>
  <c r="M126" i="9"/>
  <c r="M127" i="9"/>
  <c r="M128" i="9"/>
  <c r="M129" i="9"/>
  <c r="M130" i="9"/>
  <c r="M131" i="9"/>
  <c r="M132" i="9"/>
  <c r="M133" i="9"/>
  <c r="M134" i="9"/>
  <c r="M135" i="9"/>
  <c r="M136" i="9"/>
  <c r="M137" i="9"/>
  <c r="M138" i="9"/>
  <c r="M139" i="9"/>
  <c r="M140" i="9"/>
  <c r="M141" i="9"/>
  <c r="M142" i="9"/>
  <c r="M143" i="9"/>
  <c r="M144" i="9"/>
  <c r="M145" i="9"/>
  <c r="M146" i="9"/>
  <c r="M147" i="9"/>
  <c r="M148" i="9"/>
  <c r="M149" i="9"/>
  <c r="M150" i="9"/>
  <c r="M151" i="9"/>
  <c r="M152" i="9"/>
  <c r="M153" i="9"/>
  <c r="M154" i="9"/>
  <c r="M155" i="9"/>
  <c r="M156" i="9"/>
  <c r="M157" i="9"/>
  <c r="M158" i="9"/>
  <c r="M159" i="9"/>
  <c r="M160" i="9"/>
  <c r="M161" i="9"/>
  <c r="M162" i="9"/>
  <c r="M163" i="9"/>
  <c r="M164" i="9"/>
  <c r="M165" i="9"/>
  <c r="M166" i="9"/>
  <c r="M167" i="9"/>
  <c r="M168" i="9"/>
  <c r="M169" i="9"/>
  <c r="M170" i="9"/>
  <c r="M11" i="9"/>
  <c r="O12" i="9"/>
  <c r="O13" i="9"/>
  <c r="O14" i="9"/>
  <c r="O15" i="9"/>
  <c r="O16" i="9"/>
  <c r="O17" i="9"/>
  <c r="O18" i="9"/>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60" i="9"/>
  <c r="O61" i="9"/>
  <c r="O62" i="9"/>
  <c r="O63" i="9"/>
  <c r="O64" i="9"/>
  <c r="O65" i="9"/>
  <c r="O66" i="9"/>
  <c r="O67" i="9"/>
  <c r="O68" i="9"/>
  <c r="O69" i="9"/>
  <c r="O70" i="9"/>
  <c r="O71" i="9"/>
  <c r="O72" i="9"/>
  <c r="O73" i="9"/>
  <c r="O74" i="9"/>
  <c r="O75" i="9"/>
  <c r="O76" i="9"/>
  <c r="O77" i="9"/>
  <c r="O78" i="9"/>
  <c r="O79" i="9"/>
  <c r="O80" i="9"/>
  <c r="O81" i="9"/>
  <c r="O82" i="9"/>
  <c r="O83" i="9"/>
  <c r="O84" i="9"/>
  <c r="O85" i="9"/>
  <c r="O86" i="9"/>
  <c r="O87" i="9"/>
  <c r="O88" i="9"/>
  <c r="O89" i="9"/>
  <c r="O90" i="9"/>
  <c r="O91" i="9"/>
  <c r="O92" i="9"/>
  <c r="O93" i="9"/>
  <c r="O94" i="9"/>
  <c r="O95" i="9"/>
  <c r="O96" i="9"/>
  <c r="O97" i="9"/>
  <c r="O98" i="9"/>
  <c r="O99" i="9"/>
  <c r="O100" i="9"/>
  <c r="O101" i="9"/>
  <c r="O102" i="9"/>
  <c r="O103" i="9"/>
  <c r="O104" i="9"/>
  <c r="O105" i="9"/>
  <c r="O106" i="9"/>
  <c r="O107" i="9"/>
  <c r="O108" i="9"/>
  <c r="O109" i="9"/>
  <c r="O110" i="9"/>
  <c r="O111" i="9"/>
  <c r="O112" i="9"/>
  <c r="O113" i="9"/>
  <c r="O114" i="9"/>
  <c r="O115" i="9"/>
  <c r="O116" i="9"/>
  <c r="O117" i="9"/>
  <c r="O118" i="9"/>
  <c r="O119" i="9"/>
  <c r="O120" i="9"/>
  <c r="O121" i="9"/>
  <c r="O122" i="9"/>
  <c r="O123" i="9"/>
  <c r="O124" i="9"/>
  <c r="O125" i="9"/>
  <c r="O126" i="9"/>
  <c r="O127" i="9"/>
  <c r="O128" i="9"/>
  <c r="O129" i="9"/>
  <c r="O130" i="9"/>
  <c r="O131" i="9"/>
  <c r="O132" i="9"/>
  <c r="O133" i="9"/>
  <c r="O134" i="9"/>
  <c r="O135" i="9"/>
  <c r="O136" i="9"/>
  <c r="O137" i="9"/>
  <c r="O138" i="9"/>
  <c r="O139" i="9"/>
  <c r="O140" i="9"/>
  <c r="O141" i="9"/>
  <c r="O142" i="9"/>
  <c r="O143" i="9"/>
  <c r="O144" i="9"/>
  <c r="O145" i="9"/>
  <c r="O146" i="9"/>
  <c r="O147" i="9"/>
  <c r="O148" i="9"/>
  <c r="O149" i="9"/>
  <c r="O150" i="9"/>
  <c r="O151" i="9"/>
  <c r="O152" i="9"/>
  <c r="O153" i="9"/>
  <c r="O154" i="9"/>
  <c r="O155" i="9"/>
  <c r="O156" i="9"/>
  <c r="O157" i="9"/>
  <c r="O158" i="9"/>
  <c r="O159" i="9"/>
  <c r="O160" i="9"/>
  <c r="O161" i="9"/>
  <c r="O162" i="9"/>
  <c r="O163" i="9"/>
  <c r="O164" i="9"/>
  <c r="O165" i="9"/>
  <c r="O166" i="9"/>
  <c r="O167" i="9"/>
  <c r="O168" i="9"/>
  <c r="O169" i="9"/>
  <c r="O170" i="9"/>
  <c r="O11" i="9"/>
  <c r="N11"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24" i="9"/>
  <c r="N125" i="9"/>
  <c r="N126" i="9"/>
  <c r="N127" i="9"/>
  <c r="N128" i="9"/>
  <c r="N129" i="9"/>
  <c r="N130" i="9"/>
  <c r="N131" i="9"/>
  <c r="N132" i="9"/>
  <c r="N133" i="9"/>
  <c r="N134" i="9"/>
  <c r="N135" i="9"/>
  <c r="N136" i="9"/>
  <c r="N137" i="9"/>
  <c r="N138" i="9"/>
  <c r="N139" i="9"/>
  <c r="N140" i="9"/>
  <c r="N141" i="9"/>
  <c r="N142" i="9"/>
  <c r="N143" i="9"/>
  <c r="N144" i="9"/>
  <c r="N145" i="9"/>
  <c r="N146" i="9"/>
  <c r="N147" i="9"/>
  <c r="N148" i="9"/>
  <c r="N149" i="9"/>
  <c r="N150" i="9"/>
  <c r="N151" i="9"/>
  <c r="N152" i="9"/>
  <c r="N153" i="9"/>
  <c r="N154" i="9"/>
  <c r="N155" i="9"/>
  <c r="N156" i="9"/>
  <c r="N157" i="9"/>
  <c r="N158" i="9"/>
  <c r="N159" i="9"/>
  <c r="N160" i="9"/>
  <c r="N161" i="9"/>
  <c r="N162" i="9"/>
  <c r="N163" i="9"/>
  <c r="N164" i="9"/>
  <c r="N165" i="9"/>
  <c r="N166" i="9"/>
  <c r="N167" i="9"/>
  <c r="N168" i="9"/>
  <c r="N169" i="9"/>
  <c r="N170" i="9"/>
  <c r="N24" i="9"/>
  <c r="N25" i="9"/>
  <c r="N26" i="9"/>
  <c r="N27" i="9"/>
  <c r="N28" i="9"/>
  <c r="N29" i="9"/>
  <c r="N30" i="9"/>
  <c r="N31" i="9"/>
  <c r="N32" i="9"/>
  <c r="N33" i="9"/>
  <c r="N34" i="9"/>
  <c r="N35" i="9"/>
  <c r="N36" i="9"/>
  <c r="N37" i="9"/>
  <c r="N38" i="9"/>
  <c r="N39" i="9"/>
  <c r="N12" i="9"/>
  <c r="N13" i="9"/>
  <c r="N14" i="9"/>
  <c r="N15" i="9"/>
  <c r="N16" i="9"/>
  <c r="N17" i="9"/>
  <c r="N18" i="9"/>
  <c r="N19" i="9"/>
  <c r="N20" i="9"/>
  <c r="N21" i="9"/>
  <c r="N22" i="9"/>
  <c r="N23" i="9"/>
  <c r="J367" i="3" l="1"/>
  <c r="J366" i="3"/>
  <c r="J365" i="3"/>
  <c r="J364" i="3"/>
  <c r="J363" i="3"/>
  <c r="J362" i="3"/>
  <c r="J361" i="3"/>
  <c r="J360" i="3"/>
  <c r="J359" i="3"/>
  <c r="J358" i="3"/>
  <c r="J357" i="3"/>
  <c r="J356" i="3"/>
  <c r="J354" i="3"/>
  <c r="J353" i="3"/>
  <c r="J352" i="3"/>
  <c r="J351" i="3"/>
  <c r="J350" i="3"/>
  <c r="J349" i="3"/>
  <c r="J348" i="3"/>
  <c r="J347" i="3"/>
  <c r="J346" i="3"/>
  <c r="J345" i="3"/>
  <c r="J344" i="3"/>
  <c r="J343" i="3"/>
  <c r="J341" i="3"/>
  <c r="J340" i="3"/>
  <c r="J339" i="3"/>
  <c r="J338" i="3"/>
  <c r="J337" i="3"/>
  <c r="J336" i="3"/>
  <c r="J335" i="3"/>
  <c r="J334" i="3"/>
  <c r="J333" i="3"/>
  <c r="J332" i="3"/>
  <c r="J331" i="3"/>
  <c r="J330" i="3"/>
  <c r="J328" i="3"/>
  <c r="J327" i="3"/>
  <c r="J326" i="3"/>
  <c r="J325" i="3"/>
  <c r="J324" i="3"/>
  <c r="J323" i="3"/>
  <c r="J322" i="3"/>
  <c r="J321" i="3"/>
  <c r="J320" i="3"/>
  <c r="J319" i="3"/>
  <c r="J318" i="3"/>
  <c r="J317" i="3"/>
  <c r="J315" i="3"/>
  <c r="J314" i="3"/>
  <c r="J313" i="3"/>
  <c r="J312" i="3"/>
  <c r="J311" i="3"/>
  <c r="J310" i="3"/>
  <c r="J309" i="3"/>
  <c r="J308" i="3"/>
  <c r="J307" i="3"/>
  <c r="J306" i="3"/>
  <c r="J305" i="3"/>
  <c r="J304" i="3"/>
  <c r="I367" i="3"/>
  <c r="I366" i="3"/>
  <c r="I365" i="3"/>
  <c r="I364" i="3"/>
  <c r="I363" i="3"/>
  <c r="I362" i="3"/>
  <c r="I361" i="3"/>
  <c r="I360" i="3"/>
  <c r="I359" i="3"/>
  <c r="I358" i="3"/>
  <c r="I357" i="3"/>
  <c r="I356" i="3"/>
  <c r="I354" i="3"/>
  <c r="I353" i="3"/>
  <c r="I352" i="3"/>
  <c r="I351" i="3"/>
  <c r="I350" i="3"/>
  <c r="I349" i="3"/>
  <c r="I348" i="3"/>
  <c r="I347" i="3"/>
  <c r="I346" i="3"/>
  <c r="I345" i="3"/>
  <c r="I344" i="3"/>
  <c r="I343" i="3"/>
  <c r="I341" i="3"/>
  <c r="I340" i="3"/>
  <c r="I339" i="3"/>
  <c r="I338" i="3"/>
  <c r="I337" i="3"/>
  <c r="I336" i="3"/>
  <c r="I335" i="3"/>
  <c r="I334" i="3"/>
  <c r="I333" i="3"/>
  <c r="I332" i="3"/>
  <c r="I331" i="3"/>
  <c r="I330" i="3"/>
  <c r="I328" i="3"/>
  <c r="I327" i="3"/>
  <c r="I326" i="3"/>
  <c r="I325" i="3"/>
  <c r="I324" i="3"/>
  <c r="I323" i="3"/>
  <c r="I322" i="3"/>
  <c r="I321" i="3"/>
  <c r="I320" i="3"/>
  <c r="I319" i="3"/>
  <c r="I318" i="3"/>
  <c r="I317" i="3"/>
  <c r="I315" i="3"/>
  <c r="I314" i="3"/>
  <c r="I313" i="3"/>
  <c r="I312" i="3"/>
  <c r="I311" i="3"/>
  <c r="I310" i="3"/>
  <c r="I309" i="3"/>
  <c r="I308" i="3"/>
  <c r="I307" i="3"/>
  <c r="I306" i="3"/>
  <c r="I305" i="3"/>
  <c r="I304" i="3"/>
  <c r="U7" i="10" l="1"/>
  <c r="U6" i="10"/>
  <c r="U5" i="10"/>
  <c r="U4" i="10"/>
  <c r="U129" i="10"/>
  <c r="U128" i="10"/>
  <c r="U127" i="10"/>
  <c r="U126" i="10"/>
  <c r="AJ52" i="11" l="1"/>
  <c r="AJ51" i="11"/>
  <c r="AJ50" i="11"/>
  <c r="AJ49" i="11"/>
  <c r="AJ48" i="11"/>
  <c r="AJ47" i="11"/>
  <c r="AJ9" i="11"/>
  <c r="AJ8" i="11"/>
  <c r="AJ7" i="11"/>
  <c r="AJ6" i="11"/>
  <c r="AJ5" i="11"/>
  <c r="AJ4" i="11"/>
  <c r="N209" i="1" l="1"/>
  <c r="N569" i="1"/>
  <c r="L183" i="9" l="1"/>
  <c r="K183" i="9"/>
  <c r="J183" i="9"/>
  <c r="I183" i="9"/>
  <c r="H183" i="9"/>
  <c r="G183" i="9"/>
  <c r="F183" i="9"/>
  <c r="E183" i="9"/>
  <c r="D183" i="9"/>
  <c r="L182" i="9"/>
  <c r="K182" i="9"/>
  <c r="J182" i="9"/>
  <c r="I182" i="9"/>
  <c r="H182" i="9"/>
  <c r="G182" i="9"/>
  <c r="F182" i="9"/>
  <c r="E182" i="9"/>
  <c r="D182" i="9"/>
  <c r="L181" i="9"/>
  <c r="K181" i="9"/>
  <c r="J181" i="9"/>
  <c r="I181" i="9"/>
  <c r="H181" i="9"/>
  <c r="G181" i="9"/>
  <c r="F181" i="9"/>
  <c r="E181" i="9"/>
  <c r="D181" i="9"/>
  <c r="L180" i="9"/>
  <c r="K180" i="9"/>
  <c r="J180" i="9"/>
  <c r="I180" i="9"/>
  <c r="H180" i="9"/>
  <c r="G180" i="9"/>
  <c r="F180" i="9"/>
  <c r="E180" i="9"/>
  <c r="D180" i="9"/>
  <c r="L179" i="9"/>
  <c r="K179" i="9"/>
  <c r="J179" i="9"/>
  <c r="I179" i="9"/>
  <c r="H179" i="9"/>
  <c r="G179" i="9"/>
  <c r="F179" i="9"/>
  <c r="E179" i="9"/>
  <c r="D179" i="9"/>
  <c r="L178" i="9"/>
  <c r="K178" i="9"/>
  <c r="J178" i="9"/>
  <c r="I178" i="9"/>
  <c r="H178" i="9"/>
  <c r="G178" i="9"/>
  <c r="F178" i="9"/>
  <c r="E178" i="9"/>
  <c r="D178" i="9"/>
  <c r="L177" i="9"/>
  <c r="K177" i="9"/>
  <c r="J177" i="9"/>
  <c r="I177" i="9"/>
  <c r="H177" i="9"/>
  <c r="G177" i="9"/>
  <c r="F177" i="9"/>
  <c r="E177" i="9"/>
  <c r="D177" i="9"/>
  <c r="L176" i="9"/>
  <c r="K176" i="9"/>
  <c r="J176" i="9"/>
  <c r="I176" i="9"/>
  <c r="H176" i="9"/>
  <c r="G176" i="9"/>
  <c r="F176" i="9"/>
  <c r="E176" i="9"/>
  <c r="D176" i="9"/>
  <c r="L175" i="9"/>
  <c r="K175" i="9"/>
  <c r="J175" i="9"/>
  <c r="I175" i="9"/>
  <c r="H175" i="9"/>
  <c r="G175" i="9"/>
  <c r="F175" i="9"/>
  <c r="E175" i="9"/>
  <c r="D175" i="9"/>
  <c r="L174" i="9"/>
  <c r="K174" i="9"/>
  <c r="J174" i="9"/>
  <c r="I174" i="9"/>
  <c r="H174" i="9"/>
  <c r="G174" i="9"/>
  <c r="F174" i="9"/>
  <c r="E174" i="9"/>
  <c r="D174" i="9"/>
  <c r="L173" i="9"/>
  <c r="K173" i="9"/>
  <c r="J173" i="9"/>
  <c r="I173" i="9"/>
  <c r="H173" i="9"/>
  <c r="G173" i="9"/>
  <c r="F173" i="9"/>
  <c r="E173" i="9"/>
  <c r="D173" i="9"/>
  <c r="L172" i="9"/>
  <c r="K172" i="9"/>
  <c r="J172" i="9"/>
  <c r="I172" i="9"/>
  <c r="H172" i="9"/>
  <c r="G172" i="9"/>
  <c r="F172" i="9"/>
  <c r="E172" i="9"/>
  <c r="D172" i="9"/>
  <c r="L183" i="8"/>
  <c r="K183" i="8"/>
  <c r="J183" i="8"/>
  <c r="I183" i="8"/>
  <c r="H183" i="8"/>
  <c r="G183" i="8"/>
  <c r="F183" i="8"/>
  <c r="E183" i="8"/>
  <c r="D183" i="8"/>
  <c r="L182" i="8"/>
  <c r="K182" i="8"/>
  <c r="J182" i="8"/>
  <c r="I182" i="8"/>
  <c r="H182" i="8"/>
  <c r="G182" i="8"/>
  <c r="F182" i="8"/>
  <c r="E182" i="8"/>
  <c r="D182" i="8"/>
  <c r="L181" i="8"/>
  <c r="K181" i="8"/>
  <c r="J181" i="8"/>
  <c r="I181" i="8"/>
  <c r="H181" i="8"/>
  <c r="G181" i="8"/>
  <c r="F181" i="8"/>
  <c r="E181" i="8"/>
  <c r="D181" i="8"/>
  <c r="L180" i="8"/>
  <c r="K180" i="8"/>
  <c r="J180" i="8"/>
  <c r="I180" i="8"/>
  <c r="H180" i="8"/>
  <c r="G180" i="8"/>
  <c r="F180" i="8"/>
  <c r="E180" i="8"/>
  <c r="D180" i="8"/>
  <c r="L179" i="8"/>
  <c r="K179" i="8"/>
  <c r="J179" i="8"/>
  <c r="I179" i="8"/>
  <c r="H179" i="8"/>
  <c r="G179" i="8"/>
  <c r="F179" i="8"/>
  <c r="E179" i="8"/>
  <c r="D179" i="8"/>
  <c r="L178" i="8"/>
  <c r="K178" i="8"/>
  <c r="J178" i="8"/>
  <c r="I178" i="8"/>
  <c r="H178" i="8"/>
  <c r="G178" i="8"/>
  <c r="F178" i="8"/>
  <c r="E178" i="8"/>
  <c r="D178" i="8"/>
  <c r="L177" i="8"/>
  <c r="K177" i="8"/>
  <c r="J177" i="8"/>
  <c r="I177" i="8"/>
  <c r="H177" i="8"/>
  <c r="G177" i="8"/>
  <c r="F177" i="8"/>
  <c r="E177" i="8"/>
  <c r="D177" i="8"/>
  <c r="L176" i="8"/>
  <c r="K176" i="8"/>
  <c r="J176" i="8"/>
  <c r="I176" i="8"/>
  <c r="H176" i="8"/>
  <c r="G176" i="8"/>
  <c r="F176" i="8"/>
  <c r="E176" i="8"/>
  <c r="D176" i="8"/>
  <c r="L175" i="8"/>
  <c r="K175" i="8"/>
  <c r="J175" i="8"/>
  <c r="I175" i="8"/>
  <c r="H175" i="8"/>
  <c r="G175" i="8"/>
  <c r="F175" i="8"/>
  <c r="E175" i="8"/>
  <c r="D175" i="8"/>
  <c r="L174" i="8"/>
  <c r="K174" i="8"/>
  <c r="J174" i="8"/>
  <c r="I174" i="8"/>
  <c r="H174" i="8"/>
  <c r="G174" i="8"/>
  <c r="F174" i="8"/>
  <c r="E174" i="8"/>
  <c r="D174" i="8"/>
  <c r="L173" i="8"/>
  <c r="K173" i="8"/>
  <c r="J173" i="8"/>
  <c r="I173" i="8"/>
  <c r="H173" i="8"/>
  <c r="G173" i="8"/>
  <c r="F173" i="8"/>
  <c r="E173" i="8"/>
  <c r="D173" i="8"/>
  <c r="L172" i="8"/>
  <c r="K172" i="8"/>
  <c r="J172" i="8"/>
  <c r="I172" i="8"/>
  <c r="H172" i="8"/>
  <c r="G172" i="8"/>
  <c r="F172" i="8"/>
  <c r="E172" i="8"/>
  <c r="D172" i="8"/>
  <c r="L183" i="7"/>
  <c r="K183" i="7"/>
  <c r="J183" i="7"/>
  <c r="I183" i="7"/>
  <c r="H183" i="7"/>
  <c r="G183" i="7"/>
  <c r="F183" i="7"/>
  <c r="E183" i="7"/>
  <c r="D183" i="7"/>
  <c r="L182" i="7"/>
  <c r="K182" i="7"/>
  <c r="J182" i="7"/>
  <c r="I182" i="7"/>
  <c r="H182" i="7"/>
  <c r="G182" i="7"/>
  <c r="F182" i="7"/>
  <c r="E182" i="7"/>
  <c r="D182" i="7"/>
  <c r="L181" i="7"/>
  <c r="K181" i="7"/>
  <c r="J181" i="7"/>
  <c r="I181" i="7"/>
  <c r="H181" i="7"/>
  <c r="G181" i="7"/>
  <c r="F181" i="7"/>
  <c r="E181" i="7"/>
  <c r="D181" i="7"/>
  <c r="L180" i="7"/>
  <c r="K180" i="7"/>
  <c r="J180" i="7"/>
  <c r="I180" i="7"/>
  <c r="H180" i="7"/>
  <c r="G180" i="7"/>
  <c r="F180" i="7"/>
  <c r="E180" i="7"/>
  <c r="D180" i="7"/>
  <c r="L179" i="7"/>
  <c r="K179" i="7"/>
  <c r="J179" i="7"/>
  <c r="I179" i="7"/>
  <c r="H179" i="7"/>
  <c r="G179" i="7"/>
  <c r="F179" i="7"/>
  <c r="E179" i="7"/>
  <c r="D179" i="7"/>
  <c r="L178" i="7"/>
  <c r="K178" i="7"/>
  <c r="J178" i="7"/>
  <c r="I178" i="7"/>
  <c r="H178" i="7"/>
  <c r="G178" i="7"/>
  <c r="F178" i="7"/>
  <c r="E178" i="7"/>
  <c r="D178" i="7"/>
  <c r="L177" i="7"/>
  <c r="K177" i="7"/>
  <c r="J177" i="7"/>
  <c r="I177" i="7"/>
  <c r="H177" i="7"/>
  <c r="G177" i="7"/>
  <c r="F177" i="7"/>
  <c r="E177" i="7"/>
  <c r="D177" i="7"/>
  <c r="L176" i="7"/>
  <c r="K176" i="7"/>
  <c r="J176" i="7"/>
  <c r="I176" i="7"/>
  <c r="H176" i="7"/>
  <c r="G176" i="7"/>
  <c r="F176" i="7"/>
  <c r="E176" i="7"/>
  <c r="D176" i="7"/>
  <c r="L175" i="7"/>
  <c r="K175" i="7"/>
  <c r="J175" i="7"/>
  <c r="I175" i="7"/>
  <c r="H175" i="7"/>
  <c r="G175" i="7"/>
  <c r="F175" i="7"/>
  <c r="E175" i="7"/>
  <c r="D175" i="7"/>
  <c r="L174" i="7"/>
  <c r="K174" i="7"/>
  <c r="J174" i="7"/>
  <c r="I174" i="7"/>
  <c r="H174" i="7"/>
  <c r="G174" i="7"/>
  <c r="F174" i="7"/>
  <c r="E174" i="7"/>
  <c r="D174" i="7"/>
  <c r="L173" i="7"/>
  <c r="K173" i="7"/>
  <c r="J173" i="7"/>
  <c r="I173" i="7"/>
  <c r="H173" i="7"/>
  <c r="G173" i="7"/>
  <c r="F173" i="7"/>
  <c r="E173" i="7"/>
  <c r="D173" i="7"/>
  <c r="L172" i="7"/>
  <c r="K172" i="7"/>
  <c r="J172" i="7"/>
  <c r="I172" i="7"/>
  <c r="H172" i="7"/>
  <c r="G172" i="7"/>
  <c r="F172" i="7"/>
  <c r="E172" i="7"/>
  <c r="D172" i="7"/>
  <c r="E167" i="6" l="1"/>
  <c r="E166" i="6"/>
  <c r="E161" i="6"/>
  <c r="E160" i="6"/>
  <c r="E154" i="6"/>
  <c r="E153" i="6"/>
  <c r="E148" i="6"/>
  <c r="E147" i="6"/>
  <c r="E141" i="6"/>
  <c r="E140" i="6"/>
  <c r="E135" i="6"/>
  <c r="E134" i="6"/>
  <c r="E128" i="6"/>
  <c r="E127" i="6"/>
  <c r="E122" i="6"/>
  <c r="E121" i="6"/>
  <c r="E115" i="6"/>
  <c r="E114" i="6"/>
  <c r="E109" i="6"/>
  <c r="E108" i="6"/>
  <c r="E165" i="6"/>
  <c r="E164" i="6"/>
  <c r="E163" i="6"/>
  <c r="E162" i="6"/>
  <c r="E159" i="6"/>
  <c r="E158" i="6"/>
  <c r="E157" i="6"/>
  <c r="E156" i="6"/>
  <c r="E152" i="6"/>
  <c r="E151" i="6"/>
  <c r="E150" i="6"/>
  <c r="E149" i="6"/>
  <c r="E146" i="6"/>
  <c r="E145" i="6"/>
  <c r="E144" i="6"/>
  <c r="E143" i="6"/>
  <c r="E139" i="6"/>
  <c r="E138" i="6"/>
  <c r="E137" i="6"/>
  <c r="E136" i="6"/>
  <c r="E133" i="6"/>
  <c r="E132" i="6"/>
  <c r="E131" i="6"/>
  <c r="E130" i="6"/>
  <c r="E126" i="6"/>
  <c r="E125" i="6"/>
  <c r="E124" i="6"/>
  <c r="E123" i="6"/>
  <c r="E120" i="6"/>
  <c r="E119" i="6"/>
  <c r="E118" i="6"/>
  <c r="E117" i="6"/>
  <c r="E113" i="6"/>
  <c r="E112" i="6"/>
  <c r="E111" i="6"/>
  <c r="E110" i="6"/>
  <c r="E107" i="6"/>
  <c r="E106" i="6"/>
  <c r="E105" i="6"/>
  <c r="E104" i="6"/>
  <c r="E367" i="5"/>
  <c r="E366" i="5"/>
  <c r="E361" i="5"/>
  <c r="E360" i="5"/>
  <c r="E354" i="5"/>
  <c r="E353" i="5"/>
  <c r="E348" i="5"/>
  <c r="E347" i="5"/>
  <c r="E341" i="5"/>
  <c r="E340" i="5"/>
  <c r="E335" i="5"/>
  <c r="E334" i="5"/>
  <c r="E328" i="5"/>
  <c r="E327" i="5"/>
  <c r="E322" i="5"/>
  <c r="E321" i="5"/>
  <c r="E315" i="5"/>
  <c r="E314" i="5"/>
  <c r="E309" i="5"/>
  <c r="E308" i="5"/>
  <c r="E365" i="5"/>
  <c r="E364" i="5"/>
  <c r="E363" i="5"/>
  <c r="E362" i="5"/>
  <c r="E359" i="5"/>
  <c r="E358" i="5"/>
  <c r="E357" i="5"/>
  <c r="E356" i="5"/>
  <c r="E352" i="5"/>
  <c r="E351" i="5"/>
  <c r="E350" i="5"/>
  <c r="E349" i="5"/>
  <c r="E346" i="5"/>
  <c r="E345" i="5"/>
  <c r="E344" i="5"/>
  <c r="E343" i="5"/>
  <c r="E339" i="5"/>
  <c r="E338" i="5"/>
  <c r="E337" i="5"/>
  <c r="E336" i="5"/>
  <c r="E333" i="5"/>
  <c r="E332" i="5"/>
  <c r="E331" i="5"/>
  <c r="E330" i="5"/>
  <c r="E326" i="5"/>
  <c r="E325" i="5"/>
  <c r="E324" i="5"/>
  <c r="E323" i="5"/>
  <c r="E320" i="5"/>
  <c r="E319" i="5"/>
  <c r="E318" i="5"/>
  <c r="E317" i="5"/>
  <c r="E313" i="5"/>
  <c r="E312" i="5"/>
  <c r="E311" i="5"/>
  <c r="E310" i="5"/>
  <c r="E307" i="5"/>
  <c r="E306" i="5"/>
  <c r="E305" i="5"/>
  <c r="E304" i="5"/>
  <c r="E307" i="4"/>
  <c r="E306" i="4"/>
  <c r="E301" i="4"/>
  <c r="E300" i="4"/>
  <c r="E294" i="4"/>
  <c r="E293" i="4"/>
  <c r="E288" i="4"/>
  <c r="E287" i="4"/>
  <c r="E281" i="4"/>
  <c r="E280" i="4"/>
  <c r="E275" i="4"/>
  <c r="E274" i="4"/>
  <c r="E268" i="4"/>
  <c r="E267" i="4"/>
  <c r="E262" i="4"/>
  <c r="E261" i="4"/>
  <c r="E255" i="4"/>
  <c r="E254" i="4"/>
  <c r="E248" i="4"/>
  <c r="E249" i="4"/>
  <c r="E305" i="4"/>
  <c r="E304" i="4"/>
  <c r="E303" i="4"/>
  <c r="E302" i="4"/>
  <c r="E299" i="4"/>
  <c r="E298" i="4"/>
  <c r="E297" i="4"/>
  <c r="E296" i="4"/>
  <c r="E292" i="4"/>
  <c r="E291" i="4"/>
  <c r="E290" i="4"/>
  <c r="E289" i="4"/>
  <c r="E286" i="4"/>
  <c r="E285" i="4"/>
  <c r="E284" i="4"/>
  <c r="E283" i="4"/>
  <c r="E279" i="4"/>
  <c r="E278" i="4"/>
  <c r="E277" i="4"/>
  <c r="E276" i="4"/>
  <c r="E273" i="4"/>
  <c r="E272" i="4"/>
  <c r="E271" i="4"/>
  <c r="E270" i="4"/>
  <c r="E266" i="4"/>
  <c r="E265" i="4"/>
  <c r="E264" i="4"/>
  <c r="E263" i="4"/>
  <c r="E260" i="4"/>
  <c r="E259" i="4"/>
  <c r="E258" i="4"/>
  <c r="E257" i="4"/>
  <c r="E253" i="4"/>
  <c r="E252" i="4"/>
  <c r="E251" i="4"/>
  <c r="E250" i="4"/>
  <c r="E247" i="4"/>
  <c r="E246" i="4"/>
  <c r="E245" i="4"/>
  <c r="E244" i="4"/>
  <c r="F367" i="3"/>
  <c r="G367" i="3"/>
  <c r="H367" i="3"/>
  <c r="K367" i="3"/>
  <c r="L367" i="3"/>
  <c r="M367" i="3"/>
  <c r="N367" i="3"/>
  <c r="E367" i="3"/>
  <c r="F361" i="3"/>
  <c r="G361" i="3"/>
  <c r="H361" i="3"/>
  <c r="K361" i="3"/>
  <c r="L361" i="3"/>
  <c r="M361" i="3"/>
  <c r="N361" i="3"/>
  <c r="E361" i="3"/>
  <c r="F354" i="3"/>
  <c r="G354" i="3"/>
  <c r="H354" i="3"/>
  <c r="K354" i="3"/>
  <c r="L354" i="3"/>
  <c r="M354" i="3"/>
  <c r="N354" i="3"/>
  <c r="E354" i="3"/>
  <c r="F348" i="3"/>
  <c r="G348" i="3"/>
  <c r="H348" i="3"/>
  <c r="K348" i="3"/>
  <c r="L348" i="3"/>
  <c r="M348" i="3"/>
  <c r="N348" i="3"/>
  <c r="E348" i="3"/>
  <c r="F341" i="3"/>
  <c r="G341" i="3"/>
  <c r="H341" i="3"/>
  <c r="K341" i="3"/>
  <c r="L341" i="3"/>
  <c r="M341" i="3"/>
  <c r="N341" i="3"/>
  <c r="E341" i="3"/>
  <c r="F335" i="3"/>
  <c r="G335" i="3"/>
  <c r="H335" i="3"/>
  <c r="K335" i="3"/>
  <c r="L335" i="3"/>
  <c r="M335" i="3"/>
  <c r="N335" i="3"/>
  <c r="E335" i="3"/>
  <c r="F328" i="3"/>
  <c r="G328" i="3"/>
  <c r="H328" i="3"/>
  <c r="K328" i="3"/>
  <c r="L328" i="3"/>
  <c r="M328" i="3"/>
  <c r="N328" i="3"/>
  <c r="E328" i="3"/>
  <c r="F322" i="3"/>
  <c r="G322" i="3"/>
  <c r="H322" i="3"/>
  <c r="K322" i="3"/>
  <c r="L322" i="3"/>
  <c r="M322" i="3"/>
  <c r="N322" i="3"/>
  <c r="E322" i="3"/>
  <c r="F315" i="3"/>
  <c r="G315" i="3"/>
  <c r="H315" i="3"/>
  <c r="K315" i="3"/>
  <c r="L315" i="3"/>
  <c r="M315" i="3"/>
  <c r="N315" i="3"/>
  <c r="E315" i="3"/>
  <c r="F309" i="3"/>
  <c r="G309" i="3"/>
  <c r="H309" i="3"/>
  <c r="K309" i="3"/>
  <c r="L309" i="3"/>
  <c r="M309" i="3"/>
  <c r="N309" i="3"/>
  <c r="E309" i="3"/>
  <c r="K362" i="3"/>
  <c r="L362" i="3"/>
  <c r="M362" i="3"/>
  <c r="N362" i="3"/>
  <c r="K363" i="3"/>
  <c r="L363" i="3"/>
  <c r="M363" i="3"/>
  <c r="N363" i="3"/>
  <c r="K364" i="3"/>
  <c r="L364" i="3"/>
  <c r="M364" i="3"/>
  <c r="N364" i="3"/>
  <c r="K365" i="3"/>
  <c r="L365" i="3"/>
  <c r="M365" i="3"/>
  <c r="N365" i="3"/>
  <c r="F366" i="3"/>
  <c r="G366" i="3"/>
  <c r="H366" i="3"/>
  <c r="K366" i="3"/>
  <c r="L366" i="3"/>
  <c r="M366" i="3"/>
  <c r="N366" i="3"/>
  <c r="E366" i="3"/>
  <c r="K356" i="3"/>
  <c r="L356" i="3"/>
  <c r="M356" i="3"/>
  <c r="N356" i="3"/>
  <c r="K357" i="3"/>
  <c r="L357" i="3"/>
  <c r="M357" i="3"/>
  <c r="N357" i="3"/>
  <c r="K358" i="3"/>
  <c r="L358" i="3"/>
  <c r="M358" i="3"/>
  <c r="N358" i="3"/>
  <c r="K359" i="3"/>
  <c r="L359" i="3"/>
  <c r="M359" i="3"/>
  <c r="N359" i="3"/>
  <c r="F360" i="3"/>
  <c r="G360" i="3"/>
  <c r="H360" i="3"/>
  <c r="K360" i="3"/>
  <c r="L360" i="3"/>
  <c r="M360" i="3"/>
  <c r="N360" i="3"/>
  <c r="E360" i="3"/>
  <c r="K349" i="3"/>
  <c r="L349" i="3"/>
  <c r="M349" i="3"/>
  <c r="N349" i="3"/>
  <c r="K350" i="3"/>
  <c r="L350" i="3"/>
  <c r="M350" i="3"/>
  <c r="N350" i="3"/>
  <c r="K351" i="3"/>
  <c r="L351" i="3"/>
  <c r="M351" i="3"/>
  <c r="N351" i="3"/>
  <c r="K352" i="3"/>
  <c r="L352" i="3"/>
  <c r="M352" i="3"/>
  <c r="N352" i="3"/>
  <c r="F353" i="3"/>
  <c r="G353" i="3"/>
  <c r="H353" i="3"/>
  <c r="K353" i="3"/>
  <c r="L353" i="3"/>
  <c r="M353" i="3"/>
  <c r="N353" i="3"/>
  <c r="E353" i="3"/>
  <c r="K343" i="3"/>
  <c r="L343" i="3"/>
  <c r="M343" i="3"/>
  <c r="N343" i="3"/>
  <c r="K344" i="3"/>
  <c r="L344" i="3"/>
  <c r="M344" i="3"/>
  <c r="N344" i="3"/>
  <c r="K345" i="3"/>
  <c r="L345" i="3"/>
  <c r="M345" i="3"/>
  <c r="N345" i="3"/>
  <c r="K346" i="3"/>
  <c r="L346" i="3"/>
  <c r="M346" i="3"/>
  <c r="N346" i="3"/>
  <c r="F347" i="3"/>
  <c r="G347" i="3"/>
  <c r="H347" i="3"/>
  <c r="K347" i="3"/>
  <c r="L347" i="3"/>
  <c r="M347" i="3"/>
  <c r="N347" i="3"/>
  <c r="E347" i="3"/>
  <c r="K336" i="3"/>
  <c r="L336" i="3"/>
  <c r="M336" i="3"/>
  <c r="N336" i="3"/>
  <c r="K337" i="3"/>
  <c r="L337" i="3"/>
  <c r="M337" i="3"/>
  <c r="N337" i="3"/>
  <c r="K338" i="3"/>
  <c r="L338" i="3"/>
  <c r="M338" i="3"/>
  <c r="N338" i="3"/>
  <c r="K339" i="3"/>
  <c r="L339" i="3"/>
  <c r="M339" i="3"/>
  <c r="N339" i="3"/>
  <c r="F340" i="3"/>
  <c r="G340" i="3"/>
  <c r="H340" i="3"/>
  <c r="K340" i="3"/>
  <c r="L340" i="3"/>
  <c r="M340" i="3"/>
  <c r="N340" i="3"/>
  <c r="E340" i="3"/>
  <c r="K330" i="3"/>
  <c r="L330" i="3"/>
  <c r="M330" i="3"/>
  <c r="N330" i="3"/>
  <c r="K331" i="3"/>
  <c r="L331" i="3"/>
  <c r="M331" i="3"/>
  <c r="N331" i="3"/>
  <c r="K332" i="3"/>
  <c r="L332" i="3"/>
  <c r="M332" i="3"/>
  <c r="N332" i="3"/>
  <c r="K333" i="3"/>
  <c r="L333" i="3"/>
  <c r="M333" i="3"/>
  <c r="N333" i="3"/>
  <c r="F334" i="3"/>
  <c r="G334" i="3"/>
  <c r="H334" i="3"/>
  <c r="K334" i="3"/>
  <c r="L334" i="3"/>
  <c r="M334" i="3"/>
  <c r="N334" i="3"/>
  <c r="E334" i="3"/>
  <c r="K323" i="3"/>
  <c r="L323" i="3"/>
  <c r="M323" i="3"/>
  <c r="N323" i="3"/>
  <c r="K324" i="3"/>
  <c r="L324" i="3"/>
  <c r="M324" i="3"/>
  <c r="N324" i="3"/>
  <c r="K325" i="3"/>
  <c r="L325" i="3"/>
  <c r="M325" i="3"/>
  <c r="N325" i="3"/>
  <c r="K326" i="3"/>
  <c r="L326" i="3"/>
  <c r="M326" i="3"/>
  <c r="N326" i="3"/>
  <c r="F327" i="3"/>
  <c r="G327" i="3"/>
  <c r="H327" i="3"/>
  <c r="K327" i="3"/>
  <c r="L327" i="3"/>
  <c r="M327" i="3"/>
  <c r="N327" i="3"/>
  <c r="E327" i="3"/>
  <c r="K317" i="3"/>
  <c r="L317" i="3"/>
  <c r="M317" i="3"/>
  <c r="N317" i="3"/>
  <c r="K318" i="3"/>
  <c r="L318" i="3"/>
  <c r="M318" i="3"/>
  <c r="N318" i="3"/>
  <c r="K319" i="3"/>
  <c r="L319" i="3"/>
  <c r="M319" i="3"/>
  <c r="N319" i="3"/>
  <c r="K320" i="3"/>
  <c r="L320" i="3"/>
  <c r="M320" i="3"/>
  <c r="N320" i="3"/>
  <c r="F321" i="3"/>
  <c r="G321" i="3"/>
  <c r="H321" i="3"/>
  <c r="K321" i="3"/>
  <c r="L321" i="3"/>
  <c r="M321" i="3"/>
  <c r="N321" i="3"/>
  <c r="E321" i="3"/>
  <c r="K310" i="3"/>
  <c r="L310" i="3"/>
  <c r="M310" i="3"/>
  <c r="N310" i="3"/>
  <c r="K311" i="3"/>
  <c r="L311" i="3"/>
  <c r="M311" i="3"/>
  <c r="N311" i="3"/>
  <c r="K312" i="3"/>
  <c r="L312" i="3"/>
  <c r="M312" i="3"/>
  <c r="N312" i="3"/>
  <c r="K313" i="3"/>
  <c r="L313" i="3"/>
  <c r="M313" i="3"/>
  <c r="N313" i="3"/>
  <c r="F314" i="3"/>
  <c r="G314" i="3"/>
  <c r="H314" i="3"/>
  <c r="K314" i="3"/>
  <c r="L314" i="3"/>
  <c r="M314" i="3"/>
  <c r="N314" i="3"/>
  <c r="E314" i="3"/>
  <c r="N308" i="3"/>
  <c r="N304" i="3"/>
  <c r="N305" i="3"/>
  <c r="N306" i="3"/>
  <c r="N307" i="3"/>
  <c r="M304" i="3"/>
  <c r="M305" i="3"/>
  <c r="M306" i="3"/>
  <c r="M307" i="3"/>
  <c r="K304" i="3"/>
  <c r="L304" i="3"/>
  <c r="K305" i="3"/>
  <c r="L305" i="3"/>
  <c r="K306" i="3"/>
  <c r="L306" i="3"/>
  <c r="K307" i="3"/>
  <c r="L307" i="3"/>
  <c r="F308" i="3"/>
  <c r="G308" i="3"/>
  <c r="H308" i="3"/>
  <c r="K308" i="3"/>
  <c r="L308" i="3"/>
  <c r="M308" i="3"/>
  <c r="E308" i="3"/>
  <c r="H365" i="3"/>
  <c r="G365" i="3"/>
  <c r="F365" i="3"/>
  <c r="E365" i="3"/>
  <c r="H364" i="3"/>
  <c r="G364" i="3"/>
  <c r="F364" i="3"/>
  <c r="E364" i="3"/>
  <c r="H363" i="3"/>
  <c r="G363" i="3"/>
  <c r="F363" i="3"/>
  <c r="E363" i="3"/>
  <c r="H362" i="3"/>
  <c r="G362" i="3"/>
  <c r="F362" i="3"/>
  <c r="E362" i="3"/>
  <c r="H359" i="3"/>
  <c r="G359" i="3"/>
  <c r="F359" i="3"/>
  <c r="E359" i="3"/>
  <c r="H358" i="3"/>
  <c r="G358" i="3"/>
  <c r="F358" i="3"/>
  <c r="E358" i="3"/>
  <c r="H357" i="3"/>
  <c r="G357" i="3"/>
  <c r="F357" i="3"/>
  <c r="E357" i="3"/>
  <c r="H356" i="3"/>
  <c r="G356" i="3"/>
  <c r="F356" i="3"/>
  <c r="E356" i="3"/>
  <c r="H352" i="3"/>
  <c r="G352" i="3"/>
  <c r="F352" i="3"/>
  <c r="E352" i="3"/>
  <c r="H351" i="3"/>
  <c r="G351" i="3"/>
  <c r="F351" i="3"/>
  <c r="E351" i="3"/>
  <c r="H350" i="3"/>
  <c r="G350" i="3"/>
  <c r="F350" i="3"/>
  <c r="E350" i="3"/>
  <c r="H349" i="3"/>
  <c r="G349" i="3"/>
  <c r="F349" i="3"/>
  <c r="E349" i="3"/>
  <c r="H346" i="3"/>
  <c r="G346" i="3"/>
  <c r="F346" i="3"/>
  <c r="E346" i="3"/>
  <c r="H345" i="3"/>
  <c r="G345" i="3"/>
  <c r="F345" i="3"/>
  <c r="E345" i="3"/>
  <c r="H344" i="3"/>
  <c r="G344" i="3"/>
  <c r="F344" i="3"/>
  <c r="E344" i="3"/>
  <c r="H343" i="3"/>
  <c r="G343" i="3"/>
  <c r="F343" i="3"/>
  <c r="E343" i="3"/>
  <c r="H339" i="3"/>
  <c r="G339" i="3"/>
  <c r="F339" i="3"/>
  <c r="E339" i="3"/>
  <c r="H338" i="3"/>
  <c r="G338" i="3"/>
  <c r="F338" i="3"/>
  <c r="E338" i="3"/>
  <c r="H337" i="3"/>
  <c r="G337" i="3"/>
  <c r="F337" i="3"/>
  <c r="E337" i="3"/>
  <c r="H336" i="3"/>
  <c r="G336" i="3"/>
  <c r="F336" i="3"/>
  <c r="E336" i="3"/>
  <c r="H333" i="3"/>
  <c r="G333" i="3"/>
  <c r="F333" i="3"/>
  <c r="E333" i="3"/>
  <c r="H332" i="3"/>
  <c r="G332" i="3"/>
  <c r="F332" i="3"/>
  <c r="E332" i="3"/>
  <c r="H331" i="3"/>
  <c r="G331" i="3"/>
  <c r="F331" i="3"/>
  <c r="E331" i="3"/>
  <c r="H330" i="3"/>
  <c r="G330" i="3"/>
  <c r="F330" i="3"/>
  <c r="E330" i="3"/>
  <c r="H326" i="3"/>
  <c r="G326" i="3"/>
  <c r="F326" i="3"/>
  <c r="E326" i="3"/>
  <c r="H325" i="3"/>
  <c r="G325" i="3"/>
  <c r="F325" i="3"/>
  <c r="E325" i="3"/>
  <c r="H324" i="3"/>
  <c r="G324" i="3"/>
  <c r="F324" i="3"/>
  <c r="E324" i="3"/>
  <c r="H323" i="3"/>
  <c r="G323" i="3"/>
  <c r="F323" i="3"/>
  <c r="E323" i="3"/>
  <c r="H320" i="3"/>
  <c r="G320" i="3"/>
  <c r="F320" i="3"/>
  <c r="E320" i="3"/>
  <c r="H319" i="3"/>
  <c r="G319" i="3"/>
  <c r="F319" i="3"/>
  <c r="E319" i="3"/>
  <c r="H318" i="3"/>
  <c r="G318" i="3"/>
  <c r="F318" i="3"/>
  <c r="E318" i="3"/>
  <c r="H317" i="3"/>
  <c r="G317" i="3"/>
  <c r="F317" i="3"/>
  <c r="E317" i="3"/>
  <c r="H313" i="3"/>
  <c r="G313" i="3"/>
  <c r="F313" i="3"/>
  <c r="E313" i="3"/>
  <c r="H312" i="3"/>
  <c r="G312" i="3"/>
  <c r="F312" i="3"/>
  <c r="E312" i="3"/>
  <c r="H311" i="3"/>
  <c r="G311" i="3"/>
  <c r="F311" i="3"/>
  <c r="E311" i="3"/>
  <c r="H310" i="3"/>
  <c r="G310" i="3"/>
  <c r="F310" i="3"/>
  <c r="E310" i="3"/>
  <c r="H307" i="3"/>
  <c r="G307" i="3"/>
  <c r="F307" i="3"/>
  <c r="E307" i="3"/>
  <c r="H306" i="3"/>
  <c r="G306" i="3"/>
  <c r="F306" i="3"/>
  <c r="E306" i="3"/>
  <c r="H305" i="3"/>
  <c r="G305" i="3"/>
  <c r="F305" i="3"/>
  <c r="E305" i="3"/>
  <c r="H304" i="3"/>
  <c r="G304" i="3"/>
  <c r="F304" i="3"/>
  <c r="E304" i="3"/>
  <c r="N369" i="1" l="1"/>
  <c r="N9" i="1"/>
  <c r="N3" i="1" l="1"/>
  <c r="N4" i="1"/>
  <c r="N5" i="1"/>
  <c r="N6" i="1"/>
  <c r="N7" i="1"/>
  <c r="N203" i="1"/>
  <c r="N204" i="1"/>
  <c r="N205" i="1"/>
  <c r="N206" i="1"/>
  <c r="N207" i="1"/>
  <c r="G328" i="1"/>
  <c r="L328" i="1" s="1"/>
  <c r="G313" i="1"/>
  <c r="L313" i="1" s="1"/>
  <c r="G274" i="1"/>
  <c r="L274" i="1" s="1"/>
  <c r="G326" i="1"/>
  <c r="L326" i="1" s="1"/>
  <c r="G247" i="1"/>
  <c r="L247" i="1" s="1"/>
  <c r="G259" i="1"/>
  <c r="L259" i="1" s="1"/>
  <c r="G287" i="1"/>
  <c r="L287" i="1" s="1"/>
  <c r="G306" i="1"/>
  <c r="L306" i="1" s="1"/>
  <c r="G299" i="1"/>
  <c r="L299" i="1" s="1"/>
  <c r="G301" i="1"/>
  <c r="L301" i="1" s="1"/>
  <c r="G248" i="1"/>
  <c r="L248" i="1" s="1"/>
  <c r="G283" i="1"/>
  <c r="L283" i="1" s="1"/>
  <c r="G288" i="1"/>
  <c r="L288" i="1" s="1"/>
  <c r="G327" i="1"/>
  <c r="L327" i="1" s="1"/>
  <c r="G219" i="1"/>
  <c r="L219" i="1" s="1"/>
  <c r="G290" i="1"/>
  <c r="L290" i="1" s="1"/>
  <c r="G286" i="1"/>
  <c r="L286" i="1" s="1"/>
  <c r="G325" i="1"/>
  <c r="L325" i="1" s="1"/>
  <c r="G271" i="1"/>
  <c r="L271" i="1" s="1"/>
  <c r="G324" i="1"/>
  <c r="L324" i="1" s="1"/>
  <c r="G293" i="1"/>
  <c r="L293" i="1" s="1"/>
  <c r="G297" i="1"/>
  <c r="L297" i="1" s="1"/>
  <c r="G244" i="1"/>
  <c r="L244" i="1" s="1"/>
  <c r="G230" i="1"/>
  <c r="L230" i="1" s="1"/>
  <c r="G323" i="1"/>
  <c r="L323" i="1" s="1"/>
  <c r="G231" i="1"/>
  <c r="L231" i="1" s="1"/>
  <c r="G278" i="1"/>
  <c r="L278" i="1" s="1"/>
  <c r="G256" i="1"/>
  <c r="L256" i="1" s="1"/>
  <c r="G222" i="1"/>
  <c r="L222" i="1" s="1"/>
  <c r="G295" i="1"/>
  <c r="L295" i="1" s="1"/>
  <c r="G263" i="1"/>
  <c r="L263" i="1" s="1"/>
  <c r="G318" i="1"/>
  <c r="L318" i="1" s="1"/>
  <c r="G285" i="1"/>
  <c r="L285" i="1" s="1"/>
  <c r="G291" i="1"/>
  <c r="L291" i="1" s="1"/>
  <c r="G251" i="1"/>
  <c r="L251" i="1" s="1"/>
  <c r="G273" i="1"/>
  <c r="L273" i="1" s="1"/>
  <c r="G281" i="1"/>
  <c r="L281" i="1" s="1"/>
  <c r="G320" i="1"/>
  <c r="L320" i="1" s="1"/>
  <c r="G307" i="1"/>
  <c r="L307" i="1" s="1"/>
  <c r="G258" i="1"/>
  <c r="L258" i="1" s="1"/>
  <c r="G321" i="1"/>
  <c r="L321" i="1" s="1"/>
  <c r="G234" i="1"/>
  <c r="L234" i="1" s="1"/>
  <c r="G303" i="1"/>
  <c r="L303" i="1" s="1"/>
  <c r="G314" i="1"/>
  <c r="L314" i="1" s="1"/>
  <c r="G269" i="1"/>
  <c r="L269" i="1" s="1"/>
  <c r="G319" i="1"/>
  <c r="L319" i="1" s="1"/>
  <c r="G317" i="1"/>
  <c r="L317" i="1" s="1"/>
  <c r="G308" i="1"/>
  <c r="L308" i="1" s="1"/>
  <c r="G279" i="1"/>
  <c r="L279" i="1" s="1"/>
  <c r="G329" i="1"/>
  <c r="L329" i="1" s="1"/>
  <c r="G277" i="1"/>
  <c r="L277" i="1" s="1"/>
  <c r="N363" i="1"/>
  <c r="N364" i="1"/>
  <c r="N365" i="1"/>
  <c r="N366" i="1"/>
  <c r="N367" i="1"/>
  <c r="N563" i="1"/>
  <c r="N564" i="1"/>
  <c r="N565" i="1"/>
  <c r="N566" i="1"/>
  <c r="N567" i="1"/>
</calcChain>
</file>

<file path=xl/sharedStrings.xml><?xml version="1.0" encoding="utf-8"?>
<sst xmlns="http://schemas.openxmlformats.org/spreadsheetml/2006/main" count="9484" uniqueCount="499">
  <si>
    <t>min</t>
  </si>
  <si>
    <t>05perc</t>
  </si>
  <si>
    <t>95perc</t>
  </si>
  <si>
    <t>max</t>
  </si>
  <si>
    <t>N</t>
  </si>
  <si>
    <t>Statistics</t>
  </si>
  <si>
    <t>Species</t>
  </si>
  <si>
    <t>Cirsium greimleri</t>
  </si>
  <si>
    <t>Cirsium waldsteinii</t>
  </si>
  <si>
    <t>_15B7</t>
  </si>
  <si>
    <t>purple</t>
  </si>
  <si>
    <t>_15D6</t>
  </si>
  <si>
    <t>greyish violet</t>
  </si>
  <si>
    <t>_15D7</t>
  </si>
  <si>
    <t>_15D8</t>
  </si>
  <si>
    <t>deep violet</t>
  </si>
  <si>
    <t>_12E8</t>
  </si>
  <si>
    <t>ruby</t>
  </si>
  <si>
    <t>_13E6</t>
  </si>
  <si>
    <t>greyish Magenta</t>
  </si>
  <si>
    <t>_14E6</t>
  </si>
  <si>
    <t>_14E7</t>
  </si>
  <si>
    <t>_14E8</t>
  </si>
  <si>
    <t>deep Magenta</t>
  </si>
  <si>
    <t>_15E6</t>
  </si>
  <si>
    <t>_12F8</t>
  </si>
  <si>
    <t>dark ruby</t>
  </si>
  <si>
    <t>_13F8</t>
  </si>
  <si>
    <t>dark Magenta</t>
  </si>
  <si>
    <t>_14F7</t>
  </si>
  <si>
    <t>dark purple</t>
  </si>
  <si>
    <t>_14F8</t>
  </si>
  <si>
    <t>_15F8</t>
  </si>
  <si>
    <t>dark violet</t>
  </si>
  <si>
    <t>mean</t>
  </si>
  <si>
    <t>II</t>
  </si>
  <si>
    <t>IIIIIIIIIIII</t>
  </si>
  <si>
    <t xml:space="preserve">IIII </t>
  </si>
  <si>
    <t>full anthesis</t>
  </si>
  <si>
    <t>fade away</t>
  </si>
  <si>
    <t>I</t>
  </si>
  <si>
    <t>III</t>
  </si>
  <si>
    <t>IIIIIIIIII</t>
  </si>
  <si>
    <t>IIII</t>
  </si>
  <si>
    <t>IIIIIIII</t>
  </si>
  <si>
    <t>IIIIII</t>
  </si>
  <si>
    <t>Gender</t>
  </si>
  <si>
    <t>BRNU32869</t>
  </si>
  <si>
    <t>BRNU482454</t>
  </si>
  <si>
    <t>p=</t>
  </si>
  <si>
    <t>Female</t>
  </si>
  <si>
    <t>Hermaphrodite</t>
  </si>
  <si>
    <t>Fem + Herm</t>
  </si>
  <si>
    <t>Corolla length (mm)</t>
  </si>
  <si>
    <t>Sx</t>
  </si>
  <si>
    <t>BRNU32689</t>
  </si>
  <si>
    <t>Pappus length (mm)</t>
  </si>
  <si>
    <t>Lower</t>
  </si>
  <si>
    <t>Upper</t>
  </si>
  <si>
    <t>Grouping Var1</t>
  </si>
  <si>
    <t>Count Var2</t>
  </si>
  <si>
    <t>Width</t>
  </si>
  <si>
    <t>Upper side</t>
  </si>
  <si>
    <t>Lower side</t>
  </si>
  <si>
    <t>Count</t>
  </si>
  <si>
    <t>Gain</t>
  </si>
  <si>
    <t>L-L</t>
  </si>
  <si>
    <t>Mean stand.</t>
  </si>
  <si>
    <t>CV stand.</t>
  </si>
  <si>
    <t>PI</t>
  </si>
  <si>
    <t>01a</t>
  </si>
  <si>
    <t>01b</t>
  </si>
  <si>
    <t>01c</t>
  </si>
  <si>
    <t>01d</t>
  </si>
  <si>
    <t>01e</t>
  </si>
  <si>
    <t>01f</t>
  </si>
  <si>
    <t>02a</t>
  </si>
  <si>
    <t>03a</t>
  </si>
  <si>
    <t>03b</t>
  </si>
  <si>
    <t>03c</t>
  </si>
  <si>
    <t>03d</t>
  </si>
  <si>
    <t>03e</t>
  </si>
  <si>
    <t>03f</t>
  </si>
  <si>
    <t>03g</t>
  </si>
  <si>
    <t>03h</t>
  </si>
  <si>
    <t>03i</t>
  </si>
  <si>
    <t>03j</t>
  </si>
  <si>
    <t>03k</t>
  </si>
  <si>
    <t>03l</t>
  </si>
  <si>
    <t>04a</t>
  </si>
  <si>
    <t>04b</t>
  </si>
  <si>
    <t>04c</t>
  </si>
  <si>
    <t>04d</t>
  </si>
  <si>
    <t>04e</t>
  </si>
  <si>
    <t>04f</t>
  </si>
  <si>
    <t>05a</t>
  </si>
  <si>
    <t>05b</t>
  </si>
  <si>
    <t>05c</t>
  </si>
  <si>
    <t>05d</t>
  </si>
  <si>
    <t>05e</t>
  </si>
  <si>
    <t>05f</t>
  </si>
  <si>
    <t>06a</t>
  </si>
  <si>
    <t>06b</t>
  </si>
  <si>
    <t>06c</t>
  </si>
  <si>
    <t>06d</t>
  </si>
  <si>
    <t>06e</t>
  </si>
  <si>
    <t>06f</t>
  </si>
  <si>
    <t>07a</t>
  </si>
  <si>
    <t>07b</t>
  </si>
  <si>
    <t>07c</t>
  </si>
  <si>
    <t>07d</t>
  </si>
  <si>
    <t>07e</t>
  </si>
  <si>
    <t>07f</t>
  </si>
  <si>
    <t>08a</t>
  </si>
  <si>
    <t>08b</t>
  </si>
  <si>
    <t>08c</t>
  </si>
  <si>
    <t>08d</t>
  </si>
  <si>
    <t>08e</t>
  </si>
  <si>
    <t>08f</t>
  </si>
  <si>
    <t>09a</t>
  </si>
  <si>
    <t>09b</t>
  </si>
  <si>
    <t>09c</t>
  </si>
  <si>
    <t>09d</t>
  </si>
  <si>
    <t>09e</t>
  </si>
  <si>
    <t>09f</t>
  </si>
  <si>
    <t>10a</t>
  </si>
  <si>
    <t>10b</t>
  </si>
  <si>
    <t>10c</t>
  </si>
  <si>
    <t>11a</t>
  </si>
  <si>
    <t>11b</t>
  </si>
  <si>
    <t>11c</t>
  </si>
  <si>
    <t>11d</t>
  </si>
  <si>
    <t>11e</t>
  </si>
  <si>
    <t>11f</t>
  </si>
  <si>
    <t>11g</t>
  </si>
  <si>
    <t>11h</t>
  </si>
  <si>
    <t>11i</t>
  </si>
  <si>
    <t>11j</t>
  </si>
  <si>
    <t>12a</t>
  </si>
  <si>
    <t>12b</t>
  </si>
  <si>
    <t>12c</t>
  </si>
  <si>
    <t>12d</t>
  </si>
  <si>
    <t>12e</t>
  </si>
  <si>
    <t>12f</t>
  </si>
  <si>
    <t>13a</t>
  </si>
  <si>
    <t>13b</t>
  </si>
  <si>
    <t>13c</t>
  </si>
  <si>
    <t>13d</t>
  </si>
  <si>
    <t>13e</t>
  </si>
  <si>
    <t>13f</t>
  </si>
  <si>
    <t>14a</t>
  </si>
  <si>
    <t>14b</t>
  </si>
  <si>
    <t>14c</t>
  </si>
  <si>
    <t>14d</t>
  </si>
  <si>
    <t>14e</t>
  </si>
  <si>
    <t>14f</t>
  </si>
  <si>
    <t>14g</t>
  </si>
  <si>
    <t>14h</t>
  </si>
  <si>
    <t>14i</t>
  </si>
  <si>
    <t>15a</t>
  </si>
  <si>
    <t>15b</t>
  </si>
  <si>
    <t>15c</t>
  </si>
  <si>
    <t>15d</t>
  </si>
  <si>
    <t>15e</t>
  </si>
  <si>
    <t>15f</t>
  </si>
  <si>
    <t>16a</t>
  </si>
  <si>
    <t>16b</t>
  </si>
  <si>
    <t>16c</t>
  </si>
  <si>
    <t>16d</t>
  </si>
  <si>
    <t>16e</t>
  </si>
  <si>
    <t>16f</t>
  </si>
  <si>
    <t>16g</t>
  </si>
  <si>
    <t>16h</t>
  </si>
  <si>
    <t>16i</t>
  </si>
  <si>
    <t>16j</t>
  </si>
  <si>
    <t>17a</t>
  </si>
  <si>
    <t>17b</t>
  </si>
  <si>
    <t>17c</t>
  </si>
  <si>
    <t>17d</t>
  </si>
  <si>
    <t>17e</t>
  </si>
  <si>
    <t>17f</t>
  </si>
  <si>
    <t>17g</t>
  </si>
  <si>
    <t>17h</t>
  </si>
  <si>
    <t>17i</t>
  </si>
  <si>
    <t>17j</t>
  </si>
  <si>
    <t>17k</t>
  </si>
  <si>
    <t>18a</t>
  </si>
  <si>
    <t>18b</t>
  </si>
  <si>
    <t>18c</t>
  </si>
  <si>
    <t>18d</t>
  </si>
  <si>
    <t>18e</t>
  </si>
  <si>
    <t>18f</t>
  </si>
  <si>
    <t>18g</t>
  </si>
  <si>
    <t>18h</t>
  </si>
  <si>
    <t>18i</t>
  </si>
  <si>
    <t>18j</t>
  </si>
  <si>
    <t>18k</t>
  </si>
  <si>
    <t>19a</t>
  </si>
  <si>
    <t>19b</t>
  </si>
  <si>
    <t>19c</t>
  </si>
  <si>
    <t>19d</t>
  </si>
  <si>
    <t>20a</t>
  </si>
  <si>
    <t>20b</t>
  </si>
  <si>
    <t>20c</t>
  </si>
  <si>
    <t>20d</t>
  </si>
  <si>
    <t>20e</t>
  </si>
  <si>
    <t>21a</t>
  </si>
  <si>
    <t>21b</t>
  </si>
  <si>
    <t>21c</t>
  </si>
  <si>
    <t>21d</t>
  </si>
  <si>
    <t>21e</t>
  </si>
  <si>
    <t>21f</t>
  </si>
  <si>
    <t>22a</t>
  </si>
  <si>
    <t>22b</t>
  </si>
  <si>
    <t>22c</t>
  </si>
  <si>
    <t>22d</t>
  </si>
  <si>
    <t>23a</t>
  </si>
  <si>
    <t>23b</t>
  </si>
  <si>
    <t>23c</t>
  </si>
  <si>
    <t>23d</t>
  </si>
  <si>
    <t>23e</t>
  </si>
  <si>
    <t>23f</t>
  </si>
  <si>
    <t>24a</t>
  </si>
  <si>
    <t>24b</t>
  </si>
  <si>
    <t>25a</t>
  </si>
  <si>
    <t>25b</t>
  </si>
  <si>
    <t>25c</t>
  </si>
  <si>
    <t>26a</t>
  </si>
  <si>
    <t>27a</t>
  </si>
  <si>
    <t>27b</t>
  </si>
  <si>
    <t>27c</t>
  </si>
  <si>
    <t>27d</t>
  </si>
  <si>
    <t>27e</t>
  </si>
  <si>
    <t>27f</t>
  </si>
  <si>
    <t>27g</t>
  </si>
  <si>
    <t>27h</t>
  </si>
  <si>
    <t>27i</t>
  </si>
  <si>
    <t>27j</t>
  </si>
  <si>
    <t>Bellis perennis</t>
  </si>
  <si>
    <t>2C (Mbp)</t>
  </si>
  <si>
    <t>Tomato</t>
  </si>
  <si>
    <t>Sample/standard</t>
  </si>
  <si>
    <t>Speed (part./sec)</t>
  </si>
  <si>
    <t>Count Var</t>
  </si>
  <si>
    <t>DAPI Factor</t>
  </si>
  <si>
    <t>AT content of standard</t>
  </si>
  <si>
    <t xml:space="preserve">Dye specifity </t>
  </si>
  <si>
    <t>Binding length</t>
  </si>
  <si>
    <t>AT%</t>
  </si>
  <si>
    <t>CG%</t>
  </si>
  <si>
    <t>DAPI</t>
  </si>
  <si>
    <t>AT</t>
  </si>
  <si>
    <t>Ploidy level</t>
  </si>
  <si>
    <t>2x</t>
  </si>
  <si>
    <t>4x</t>
  </si>
  <si>
    <t>27l</t>
  </si>
  <si>
    <t>27m</t>
  </si>
  <si>
    <t>06g</t>
  </si>
  <si>
    <t>06h</t>
  </si>
  <si>
    <t>06i</t>
  </si>
  <si>
    <t>06j</t>
  </si>
  <si>
    <t>06k</t>
  </si>
  <si>
    <t>05g</t>
  </si>
  <si>
    <t>06l</t>
  </si>
  <si>
    <t>05h</t>
  </si>
  <si>
    <t>16p</t>
  </si>
  <si>
    <t>27k</t>
  </si>
  <si>
    <t>27p</t>
  </si>
  <si>
    <t>27q</t>
  </si>
  <si>
    <t>27r</t>
  </si>
  <si>
    <t>16k</t>
  </si>
  <si>
    <t>06p</t>
  </si>
  <si>
    <t>06q</t>
  </si>
  <si>
    <t>06r</t>
  </si>
  <si>
    <t>05k</t>
  </si>
  <si>
    <t>06m</t>
  </si>
  <si>
    <t>06s</t>
  </si>
  <si>
    <t>06t</t>
  </si>
  <si>
    <t>06u</t>
  </si>
  <si>
    <t>05i</t>
  </si>
  <si>
    <t>05j</t>
  </si>
  <si>
    <t>06v</t>
  </si>
  <si>
    <t>06w</t>
  </si>
  <si>
    <t>05p</t>
  </si>
  <si>
    <t>05q</t>
  </si>
  <si>
    <t>05r</t>
  </si>
  <si>
    <t>17l</t>
  </si>
  <si>
    <t>17m</t>
  </si>
  <si>
    <t>17n</t>
  </si>
  <si>
    <t>17o</t>
  </si>
  <si>
    <t>27n</t>
  </si>
  <si>
    <t>27o</t>
  </si>
  <si>
    <t>27a1</t>
  </si>
  <si>
    <t>27a2</t>
  </si>
  <si>
    <t>27a3</t>
  </si>
  <si>
    <t>27s</t>
  </si>
  <si>
    <t>27t</t>
  </si>
  <si>
    <t>27u</t>
  </si>
  <si>
    <t>27v</t>
  </si>
  <si>
    <t>27w</t>
  </si>
  <si>
    <t>27z</t>
  </si>
  <si>
    <t>27f1</t>
  </si>
  <si>
    <t>27f2</t>
  </si>
  <si>
    <t>27f3</t>
  </si>
  <si>
    <t>27f4</t>
  </si>
  <si>
    <t>27f5</t>
  </si>
  <si>
    <t>16l</t>
  </si>
  <si>
    <t>16m</t>
  </si>
  <si>
    <t>16n</t>
  </si>
  <si>
    <t>16q</t>
  </si>
  <si>
    <t>16r</t>
  </si>
  <si>
    <t>16s</t>
  </si>
  <si>
    <t>BRNU68820</t>
  </si>
  <si>
    <t>BRNU34762</t>
  </si>
  <si>
    <t>BRNU498904</t>
  </si>
  <si>
    <t>BRNU2776</t>
  </si>
  <si>
    <t>BRNU169182</t>
  </si>
  <si>
    <t>17a1cult</t>
  </si>
  <si>
    <t>20h</t>
  </si>
  <si>
    <t>20g</t>
  </si>
  <si>
    <t>20f</t>
  </si>
  <si>
    <t>20i</t>
  </si>
  <si>
    <t>05d1</t>
  </si>
  <si>
    <t>05d2</t>
  </si>
  <si>
    <t>10d</t>
  </si>
  <si>
    <t>10e</t>
  </si>
  <si>
    <t>BRNU334933</t>
  </si>
  <si>
    <t>03a1cult</t>
  </si>
  <si>
    <t>24d</t>
  </si>
  <si>
    <t>19h</t>
  </si>
  <si>
    <t>19g</t>
  </si>
  <si>
    <t>19f</t>
  </si>
  <si>
    <t>19e</t>
  </si>
  <si>
    <t>19i</t>
  </si>
  <si>
    <t>Population / Plant</t>
  </si>
  <si>
    <t>Population/Plant</t>
  </si>
  <si>
    <t>Protruding part of style (mm)</t>
  </si>
  <si>
    <t>Style + stigma length (mm)</t>
  </si>
  <si>
    <t>2n</t>
  </si>
  <si>
    <t>Location</t>
  </si>
  <si>
    <t>Coordinates</t>
  </si>
  <si>
    <t>Altitude</t>
  </si>
  <si>
    <t>Source</t>
  </si>
  <si>
    <t>Austria, Ennstaler Alpen, Gaishorn: forest clearing along the road from Gaishorn to Mödlinger Hütte through valley of the Flitzenbach Creek; 0.7 W of the chalet of Mödlinger Hütte</t>
  </si>
  <si>
    <t>Bieszczady Zachodnie, Połonina Caryńska</t>
  </si>
  <si>
    <t>Ukraine, Ukrains'ki Karpaty, Chornohora</t>
  </si>
  <si>
    <t xml:space="preserve">Ukraine, Ukrains'ki Karpaty, Rakhivs'kyi masyv: Burkut </t>
  </si>
  <si>
    <t>NA</t>
  </si>
  <si>
    <t>Note</t>
  </si>
  <si>
    <t>47°31.7'N, 14° 33'E</t>
  </si>
  <si>
    <t>48°06'47.9"N, 24°34'19.6"E</t>
  </si>
  <si>
    <t>49°09'00.0"N; 22°35'00.0"E</t>
  </si>
  <si>
    <t>49°04'28.9"N; 22°43'34.5"E</t>
  </si>
  <si>
    <t>Dobeš et al. 1996</t>
  </si>
  <si>
    <t>Mizianti &amp; Frey 1973</t>
  </si>
  <si>
    <t>Czapik 1958</t>
  </si>
  <si>
    <t xml:space="preserve">Poland, Bieszczady Zachodnie, W slopes of Tarnica Mt., coll. A. Jasiewicz </t>
  </si>
  <si>
    <t>Pashuk 1987</t>
  </si>
  <si>
    <t>Mapped in Fig. 1</t>
  </si>
  <si>
    <t>Misidentification</t>
  </si>
  <si>
    <t>Unknown</t>
  </si>
  <si>
    <t>3+4</t>
  </si>
  <si>
    <t>17+18</t>
  </si>
  <si>
    <t>23+24</t>
  </si>
  <si>
    <t>Mean number of fragments per individual</t>
  </si>
  <si>
    <t>Number of private alelles</t>
  </si>
  <si>
    <t>Number of samples</t>
  </si>
  <si>
    <t>Mean C.g.</t>
  </si>
  <si>
    <t>Mean C.w.</t>
  </si>
  <si>
    <t>t-value</t>
  </si>
  <si>
    <t>df</t>
  </si>
  <si>
    <t>p</t>
  </si>
  <si>
    <t>Valid N C.g.</t>
  </si>
  <si>
    <t>Valid N C.w.</t>
  </si>
  <si>
    <t>SD C.g.</t>
  </si>
  <si>
    <t>SD C.w.</t>
  </si>
  <si>
    <t>Petiole length (cm)</t>
  </si>
  <si>
    <t>Fig. 7. symbols</t>
  </si>
  <si>
    <t>Character</t>
  </si>
  <si>
    <t xml:space="preserve">L </t>
  </si>
  <si>
    <t xml:space="preserve">W </t>
  </si>
  <si>
    <t xml:space="preserve">P </t>
  </si>
  <si>
    <t>B</t>
  </si>
  <si>
    <t>A</t>
  </si>
  <si>
    <t>Width (cm)</t>
  </si>
  <si>
    <t>Length (cm)</t>
  </si>
  <si>
    <t>–</t>
  </si>
  <si>
    <t>L/W</t>
  </si>
  <si>
    <t>Blad shape</t>
  </si>
  <si>
    <t>P/D</t>
  </si>
  <si>
    <t>(B-A)/B</t>
  </si>
  <si>
    <t>Relative lobe length</t>
  </si>
  <si>
    <t>The longest lobe length (cm)</t>
  </si>
  <si>
    <t>Incision at the longest lobe (cm)</t>
  </si>
  <si>
    <t>Position of the broadest part (cm)</t>
  </si>
  <si>
    <t>The broadest part position (relative)</t>
  </si>
  <si>
    <t>ln(L/W)</t>
  </si>
  <si>
    <t>logit (P/D)</t>
  </si>
  <si>
    <t>logit (Relative lobe length)</t>
  </si>
  <si>
    <t>t-test</t>
  </si>
  <si>
    <t>logit ((B-A)/B)</t>
  </si>
  <si>
    <t xml:space="preserve">Width </t>
  </si>
  <si>
    <r>
      <t>Guard cell length (</t>
    </r>
    <r>
      <rPr>
        <sz val="11"/>
        <color theme="1"/>
        <rFont val="Calibri"/>
        <family val="2"/>
        <charset val="238"/>
      </rPr>
      <t>μ</t>
    </r>
    <r>
      <rPr>
        <sz val="11"/>
        <color theme="1"/>
        <rFont val="Calibri"/>
        <family val="2"/>
        <charset val="238"/>
        <scheme val="minor"/>
      </rPr>
      <t>m)</t>
    </r>
  </si>
  <si>
    <r>
      <t>Guard cell width (</t>
    </r>
    <r>
      <rPr>
        <sz val="11"/>
        <color theme="1"/>
        <rFont val="Calibri"/>
        <family val="2"/>
        <charset val="238"/>
      </rPr>
      <t>μ</t>
    </r>
    <r>
      <rPr>
        <sz val="11"/>
        <color theme="1"/>
        <rFont val="Calibri"/>
        <family val="2"/>
        <charset val="238"/>
        <scheme val="minor"/>
      </rPr>
      <t>m)</t>
    </r>
  </si>
  <si>
    <r>
      <t>Stomatal area (</t>
    </r>
    <r>
      <rPr>
        <sz val="11"/>
        <color theme="1"/>
        <rFont val="Calibri"/>
        <family val="2"/>
        <charset val="238"/>
      </rPr>
      <t>μ</t>
    </r>
    <r>
      <rPr>
        <sz val="11"/>
        <color theme="1"/>
        <rFont val="Calibri"/>
        <family val="2"/>
        <charset val="238"/>
        <scheme val="minor"/>
      </rPr>
      <t>m</t>
    </r>
    <r>
      <rPr>
        <vertAlign val="superscript"/>
        <sz val="11"/>
        <color theme="1"/>
        <rFont val="Calibri"/>
        <family val="2"/>
        <charset val="238"/>
        <scheme val="minor"/>
      </rPr>
      <t>2</t>
    </r>
    <r>
      <rPr>
        <sz val="11"/>
        <color theme="1"/>
        <rFont val="Calibri"/>
        <family val="2"/>
        <charset val="238"/>
        <scheme val="minor"/>
      </rPr>
      <t>)</t>
    </r>
  </si>
  <si>
    <r>
      <t>Dye</t>
    </r>
    <r>
      <rPr>
        <vertAlign val="superscript"/>
        <sz val="11"/>
        <color theme="1"/>
        <rFont val="Calibri"/>
        <family val="2"/>
        <charset val="238"/>
        <scheme val="minor"/>
      </rPr>
      <t>3</t>
    </r>
  </si>
  <si>
    <r>
      <t>Standard</t>
    </r>
    <r>
      <rPr>
        <vertAlign val="superscript"/>
        <sz val="11"/>
        <color theme="1"/>
        <rFont val="Calibri"/>
        <family val="2"/>
        <charset val="238"/>
        <scheme val="minor"/>
      </rPr>
      <t>2</t>
    </r>
  </si>
  <si>
    <r>
      <t>Population/Plant</t>
    </r>
    <r>
      <rPr>
        <vertAlign val="superscript"/>
        <sz val="11"/>
        <color theme="1"/>
        <rFont val="Calibri"/>
        <family val="2"/>
        <charset val="238"/>
        <scheme val="minor"/>
      </rPr>
      <t>1</t>
    </r>
  </si>
  <si>
    <r>
      <rPr>
        <vertAlign val="superscript"/>
        <sz val="11"/>
        <color theme="1"/>
        <rFont val="Calibri"/>
        <family val="2"/>
        <charset val="238"/>
        <scheme val="minor"/>
      </rPr>
      <t>1</t>
    </r>
    <r>
      <rPr>
        <sz val="11"/>
        <color theme="1"/>
        <rFont val="Calibri"/>
        <family val="2"/>
        <charset val="238"/>
        <scheme val="minor"/>
      </rPr>
      <t xml:space="preserve"> Numbers of populations listed in Appendix 1</t>
    </r>
  </si>
  <si>
    <r>
      <rPr>
        <vertAlign val="superscript"/>
        <sz val="11"/>
        <color theme="1"/>
        <rFont val="Calibri"/>
        <family val="2"/>
        <charset val="238"/>
        <scheme val="minor"/>
      </rPr>
      <t>2</t>
    </r>
    <r>
      <rPr>
        <sz val="11"/>
        <color theme="1"/>
        <rFont val="Calibri"/>
        <family val="2"/>
        <charset val="238"/>
        <scheme val="minor"/>
      </rPr>
      <t xml:space="preserve"> </t>
    </r>
    <r>
      <rPr>
        <i/>
        <sz val="11"/>
        <color theme="1"/>
        <rFont val="Calibri"/>
        <family val="2"/>
        <charset val="238"/>
        <scheme val="minor"/>
      </rPr>
      <t>Bellis perennis</t>
    </r>
    <r>
      <rPr>
        <sz val="11"/>
        <color theme="1"/>
        <rFont val="Calibri"/>
        <family val="2"/>
        <charset val="238"/>
        <scheme val="minor"/>
      </rPr>
      <t>: 2C=3089.89 Mbp; 38.72 % GC. Tomato [</t>
    </r>
    <r>
      <rPr>
        <i/>
        <sz val="11"/>
        <color theme="1"/>
        <rFont val="Calibri"/>
        <family val="2"/>
        <charset val="238"/>
        <scheme val="minor"/>
      </rPr>
      <t>Solanum lycopersicon</t>
    </r>
    <r>
      <rPr>
        <sz val="11"/>
        <color theme="1"/>
        <rFont val="Calibri"/>
        <family val="2"/>
        <charset val="238"/>
        <scheme val="minor"/>
      </rPr>
      <t xml:space="preserve"> 'Stupické polní tyčkové rané']: 2C=1696.81 Mbp, 38.72 % GC.</t>
    </r>
  </si>
  <si>
    <r>
      <rPr>
        <vertAlign val="superscript"/>
        <sz val="11"/>
        <color theme="1"/>
        <rFont val="Calibri"/>
        <family val="2"/>
        <charset val="238"/>
        <scheme val="minor"/>
      </rPr>
      <t>3</t>
    </r>
    <r>
      <rPr>
        <sz val="11"/>
        <color theme="1"/>
        <rFont val="Calibri"/>
        <family val="2"/>
        <charset val="238"/>
        <scheme val="minor"/>
      </rPr>
      <t xml:space="preserve"> PI = propidium iodide</t>
    </r>
  </si>
  <si>
    <t>Mean Sample</t>
  </si>
  <si>
    <t>CV sample</t>
  </si>
  <si>
    <r>
      <rPr>
        <vertAlign val="superscript"/>
        <sz val="11"/>
        <color theme="1"/>
        <rFont val="Calibri"/>
        <family val="2"/>
        <charset val="238"/>
        <scheme val="minor"/>
      </rPr>
      <t>3</t>
    </r>
    <r>
      <rPr>
        <sz val="11"/>
        <color theme="1"/>
        <rFont val="Calibri"/>
        <family val="2"/>
        <charset val="238"/>
        <scheme val="minor"/>
      </rPr>
      <t xml:space="preserve"> PI = propidium iodide. DAPI = 4',6-diamidino-2-phenylindole.</t>
    </r>
  </si>
  <si>
    <r>
      <rPr>
        <vertAlign val="superscript"/>
        <sz val="11"/>
        <color theme="1"/>
        <rFont val="Calibri"/>
        <family val="2"/>
        <charset val="238"/>
        <scheme val="minor"/>
      </rPr>
      <t>2</t>
    </r>
    <r>
      <rPr>
        <sz val="11"/>
        <color theme="1"/>
        <rFont val="Calibri"/>
        <family val="2"/>
        <charset val="238"/>
        <scheme val="minor"/>
      </rPr>
      <t xml:space="preserve"> </t>
    </r>
    <r>
      <rPr>
        <i/>
        <sz val="11"/>
        <color theme="1"/>
        <rFont val="Calibri"/>
        <family val="2"/>
        <charset val="238"/>
        <scheme val="minor"/>
      </rPr>
      <t>Bellis perennis</t>
    </r>
    <r>
      <rPr>
        <sz val="11"/>
        <color theme="1"/>
        <rFont val="Calibri"/>
        <family val="2"/>
        <charset val="238"/>
        <scheme val="minor"/>
      </rPr>
      <t>: 2C=3089.89 Mbp; 38.72 % GC.</t>
    </r>
  </si>
  <si>
    <r>
      <t>Leaf surface</t>
    </r>
    <r>
      <rPr>
        <vertAlign val="superscript"/>
        <sz val="11"/>
        <color theme="1"/>
        <rFont val="Calibri"/>
        <family val="2"/>
        <charset val="238"/>
        <scheme val="minor"/>
      </rPr>
      <t>1</t>
    </r>
  </si>
  <si>
    <r>
      <rPr>
        <vertAlign val="superscript"/>
        <sz val="11"/>
        <color theme="1"/>
        <rFont val="Calibri"/>
        <family val="2"/>
        <charset val="238"/>
        <scheme val="minor"/>
      </rPr>
      <t>1</t>
    </r>
    <r>
      <rPr>
        <sz val="11"/>
        <color theme="1"/>
        <rFont val="Calibri"/>
        <family val="2"/>
        <charset val="238"/>
        <scheme val="minor"/>
      </rPr>
      <t xml:space="preserve"> Middle part of blade of well developped/mature median cauline leaves was used for measurement of stomata. Lower = abaxial, upper = adaxial leaf surface.</t>
    </r>
  </si>
  <si>
    <t>Species/Statistics</t>
  </si>
  <si>
    <r>
      <t>Estimated colour</t>
    </r>
    <r>
      <rPr>
        <vertAlign val="superscript"/>
        <sz val="11"/>
        <color theme="1"/>
        <rFont val="Calibri"/>
        <family val="2"/>
        <charset val="238"/>
        <scheme val="minor"/>
      </rPr>
      <t>2</t>
    </r>
  </si>
  <si>
    <r>
      <t>Colour code</t>
    </r>
    <r>
      <rPr>
        <vertAlign val="superscript"/>
        <sz val="11"/>
        <color theme="1"/>
        <rFont val="Calibri"/>
        <family val="2"/>
        <charset val="238"/>
        <scheme val="minor"/>
      </rPr>
      <t>1</t>
    </r>
  </si>
  <si>
    <r>
      <t>Colour name</t>
    </r>
    <r>
      <rPr>
        <vertAlign val="superscript"/>
        <sz val="11"/>
        <color theme="1"/>
        <rFont val="Calibri"/>
        <family val="2"/>
        <charset val="238"/>
        <scheme val="minor"/>
      </rPr>
      <t>1</t>
    </r>
  </si>
  <si>
    <r>
      <rPr>
        <vertAlign val="superscript"/>
        <sz val="11"/>
        <color theme="1"/>
        <rFont val="Calibri"/>
        <family val="2"/>
        <charset val="238"/>
        <scheme val="minor"/>
      </rPr>
      <t>1</t>
    </r>
    <r>
      <rPr>
        <sz val="11"/>
        <color theme="1"/>
        <rFont val="Calibri"/>
        <family val="2"/>
        <charset val="238"/>
        <scheme val="minor"/>
      </rPr>
      <t xml:space="preserve"> Kornerup A. &amp; Wanscher J. H. (1989): Methuen handbook of colour. Methuen, London. (colours scannned in the first column)</t>
    </r>
  </si>
  <si>
    <r>
      <rPr>
        <vertAlign val="superscript"/>
        <sz val="11"/>
        <color theme="1"/>
        <rFont val="Calibri"/>
        <family val="2"/>
        <charset val="238"/>
        <scheme val="minor"/>
      </rPr>
      <t>2</t>
    </r>
    <r>
      <rPr>
        <sz val="11"/>
        <color theme="1"/>
        <rFont val="Calibri"/>
        <family val="2"/>
        <charset val="238"/>
        <scheme val="minor"/>
      </rPr>
      <t xml:space="preserve"> Each of three authors (P. Bureš, J. Šmerda, E. Michálková) selected colour codes equalling to a particular species or phenophase (flowers in full anthesis and flowers going out of blossom). Subsequently all selected codes were summarized per species and phenophases with the same summary weight for each person (independently how many codes was selected by a particular person)</t>
    </r>
  </si>
  <si>
    <t>Narrow part of tube length (mm)</t>
  </si>
  <si>
    <t>Campanular part of tube length (mm)</t>
  </si>
  <si>
    <t>Tips length (mm)</t>
  </si>
  <si>
    <t>Relative narrow part of tube length (relative to corolla length)</t>
  </si>
  <si>
    <t>Relative campanular part tube length (relative to corolla length)</t>
  </si>
  <si>
    <t>Relative tips length 1 (relative to (corolla length - narrow tube length))</t>
  </si>
  <si>
    <t>Relative tips length 2 (relative to corolla length)</t>
  </si>
  <si>
    <r>
      <t>Achene length (mm)</t>
    </r>
    <r>
      <rPr>
        <vertAlign val="superscript"/>
        <sz val="11"/>
        <color theme="1"/>
        <rFont val="Calibri"/>
        <family val="2"/>
        <charset val="238"/>
        <scheme val="minor"/>
      </rPr>
      <t>1</t>
    </r>
  </si>
  <si>
    <r>
      <rPr>
        <vertAlign val="superscript"/>
        <sz val="11"/>
        <color theme="1"/>
        <rFont val="Calibri"/>
        <family val="2"/>
        <charset val="238"/>
        <scheme val="minor"/>
      </rPr>
      <t>1</t>
    </r>
    <r>
      <rPr>
        <sz val="11"/>
        <color theme="1"/>
        <rFont val="Calibri"/>
        <family val="2"/>
        <charset val="238"/>
        <scheme val="minor"/>
      </rPr>
      <t xml:space="preserve"> Measured incl. umbo.</t>
    </r>
  </si>
  <si>
    <r>
      <t>Synantherium length (mm)</t>
    </r>
    <r>
      <rPr>
        <vertAlign val="superscript"/>
        <sz val="11"/>
        <color theme="1"/>
        <rFont val="Calibri"/>
        <family val="2"/>
        <charset val="238"/>
        <scheme val="minor"/>
      </rPr>
      <t>1</t>
    </r>
  </si>
  <si>
    <t>Measured characters are depicted in Supplementary Fig. S1</t>
  </si>
  <si>
    <r>
      <rPr>
        <vertAlign val="superscript"/>
        <sz val="11"/>
        <color theme="1"/>
        <rFont val="Calibri"/>
        <family val="2"/>
        <charset val="238"/>
        <scheme val="minor"/>
      </rPr>
      <t>1</t>
    </r>
    <r>
      <rPr>
        <sz val="11"/>
        <color theme="1"/>
        <rFont val="Calibri"/>
        <family val="2"/>
        <charset val="238"/>
        <scheme val="minor"/>
      </rPr>
      <t xml:space="preserve"> Synantherium = anther tube.</t>
    </r>
  </si>
  <si>
    <t>Intercept</t>
  </si>
  <si>
    <t>Sex</t>
  </si>
  <si>
    <t>Sex*Species</t>
  </si>
  <si>
    <t>Error</t>
  </si>
  <si>
    <t>SS</t>
  </si>
  <si>
    <t>DF</t>
  </si>
  <si>
    <t>MS</t>
  </si>
  <si>
    <t>F</t>
  </si>
  <si>
    <t>logit transformed</t>
  </si>
  <si>
    <t>a</t>
  </si>
  <si>
    <t>c</t>
  </si>
  <si>
    <t>b</t>
  </si>
  <si>
    <t>ab</t>
  </si>
  <si>
    <t>GreimF</t>
  </si>
  <si>
    <t>GreimH</t>
  </si>
  <si>
    <t>WaldF</t>
  </si>
  <si>
    <t>WaldH</t>
  </si>
  <si>
    <t>GeimF</t>
  </si>
  <si>
    <t>GeimH</t>
  </si>
  <si>
    <t>Surface</t>
  </si>
  <si>
    <t>Surface*Species</t>
  </si>
  <si>
    <t>ln</t>
  </si>
  <si>
    <t>Sqrt</t>
  </si>
  <si>
    <t>Grouping variable</t>
  </si>
  <si>
    <t>Logit(Relative narrow part of tube length)</t>
  </si>
  <si>
    <t>Logit(Relative campanular part tube length)</t>
  </si>
  <si>
    <t>Logit(Relative tips length 1)</t>
  </si>
  <si>
    <t>Logit (Relative tips length 2)</t>
  </si>
  <si>
    <t>ln(Guard cell length)</t>
  </si>
  <si>
    <r>
      <t>ln(Guard cell width</t>
    </r>
    <r>
      <rPr>
        <sz val="11"/>
        <color theme="1"/>
        <rFont val="Calibri"/>
        <family val="2"/>
        <charset val="238"/>
        <scheme val="minor"/>
      </rPr>
      <t>)</t>
    </r>
  </si>
  <si>
    <r>
      <t>Sqrt(Stomatal area</t>
    </r>
    <r>
      <rPr>
        <sz val="11"/>
        <color theme="1"/>
        <rFont val="Calibri"/>
        <family val="2"/>
        <charset val="238"/>
        <scheme val="minor"/>
      </rPr>
      <t>)</t>
    </r>
  </si>
  <si>
    <t>Bonferroni corrected p</t>
  </si>
  <si>
    <t>GC pro-portion</t>
  </si>
  <si>
    <t>logit(GC pro-portion)</t>
  </si>
  <si>
    <t>Bonferroni corrected</t>
  </si>
  <si>
    <r>
      <t xml:space="preserve">Population </t>
    </r>
    <r>
      <rPr>
        <vertAlign val="superscript"/>
        <sz val="11"/>
        <color theme="1"/>
        <rFont val="Calibri"/>
        <family val="2"/>
        <charset val="238"/>
        <scheme val="minor"/>
      </rPr>
      <t>1</t>
    </r>
  </si>
  <si>
    <r>
      <rPr>
        <vertAlign val="superscript"/>
        <sz val="11"/>
        <color theme="1"/>
        <rFont val="Calibri"/>
        <family val="2"/>
        <charset val="238"/>
        <scheme val="minor"/>
      </rPr>
      <t>1</t>
    </r>
    <r>
      <rPr>
        <sz val="11"/>
        <color theme="1"/>
        <rFont val="Calibri"/>
        <family val="2"/>
        <charset val="238"/>
        <scheme val="minor"/>
      </rPr>
      <t xml:space="preserve"> Exact location see in Appendix 1; populations closer than 2 km were considered as identical, while those containig 1 sample excluded from the analyses of genetic diverisity.</t>
    </r>
  </si>
  <si>
    <r>
      <rPr>
        <vertAlign val="superscript"/>
        <sz val="11"/>
        <color theme="1"/>
        <rFont val="Calibri"/>
        <family val="2"/>
        <charset val="238"/>
        <scheme val="minor"/>
      </rPr>
      <t>2</t>
    </r>
    <r>
      <rPr>
        <sz val="11"/>
        <color theme="1"/>
        <rFont val="Calibri"/>
        <family val="2"/>
        <charset val="238"/>
        <scheme val="minor"/>
      </rPr>
      <t xml:space="preserve"> Nei M. (1987): Molecular evolutionary genetics. – Columbia University Press, New York; calculated using R-script AFLPdat (Ehrich D., 2006: AFLPdat: a collection of R functions for convenient handling of AFLP data. – Mol. Ecol. Notes 6: 603–604).</t>
    </r>
  </si>
  <si>
    <t>Tasenkevich et al. 1989*</t>
  </si>
  <si>
    <t xml:space="preserve">*Tasenkevich L. A., Vysockaya E. I. &amp; Vorobec I. K. (1989): Chisla chromosom redkich i endemichnych vidov sosudistych rastenij Ukrainskych Karpat [Chromosome numbers in rare and endemic species of vascular plants from the Ukrainian Carpathians]. – Bot. Zhurn. 74: 1669–1670. For other complete references see those reported in the paper. </t>
  </si>
  <si>
    <r>
      <t xml:space="preserve">Genetic diversity </t>
    </r>
    <r>
      <rPr>
        <b/>
        <vertAlign val="superscript"/>
        <sz val="14"/>
        <color theme="1"/>
        <rFont val="Calibri"/>
        <family val="2"/>
        <charset val="238"/>
        <scheme val="minor"/>
      </rPr>
      <t>2</t>
    </r>
  </si>
  <si>
    <t>Colour of flowers</t>
  </si>
  <si>
    <r>
      <t>Guard cell length (</t>
    </r>
    <r>
      <rPr>
        <b/>
        <sz val="14"/>
        <color theme="1"/>
        <rFont val="Calibri"/>
        <family val="2"/>
        <charset val="238"/>
      </rPr>
      <t>μ</t>
    </r>
    <r>
      <rPr>
        <b/>
        <sz val="14"/>
        <color theme="1"/>
        <rFont val="Calibri"/>
        <family val="2"/>
        <charset val="238"/>
        <scheme val="minor"/>
      </rPr>
      <t>m)</t>
    </r>
  </si>
  <si>
    <r>
      <t>Achene length (mm)</t>
    </r>
    <r>
      <rPr>
        <b/>
        <vertAlign val="superscript"/>
        <sz val="14"/>
        <color theme="1"/>
        <rFont val="Calibri"/>
        <family val="2"/>
        <charset val="238"/>
        <scheme val="minor"/>
      </rPr>
      <t>1</t>
    </r>
  </si>
  <si>
    <r>
      <t>Synantherium length (mm)</t>
    </r>
    <r>
      <rPr>
        <b/>
        <vertAlign val="superscript"/>
        <sz val="14"/>
        <color theme="1"/>
        <rFont val="Calibri"/>
        <family val="2"/>
        <charset val="238"/>
        <scheme val="minor"/>
      </rPr>
      <t>1</t>
    </r>
  </si>
  <si>
    <t>Basal leaves</t>
  </si>
  <si>
    <t>Median leaves</t>
  </si>
  <si>
    <t>Upper leaves</t>
  </si>
  <si>
    <t>Published 2n</t>
  </si>
  <si>
    <r>
      <rPr>
        <b/>
        <sz val="11"/>
        <color theme="1"/>
        <rFont val="Calibri"/>
        <family val="2"/>
        <charset val="238"/>
        <scheme val="minor"/>
      </rPr>
      <t>Electronic Appendix 1. Genome size:</t>
    </r>
    <r>
      <rPr>
        <sz val="11"/>
        <color theme="1"/>
        <rFont val="Calibri"/>
        <family val="2"/>
        <charset val="238"/>
        <scheme val="minor"/>
      </rPr>
      <t xml:space="preserve"> primary flow cytometric data and statistics for </t>
    </r>
    <r>
      <rPr>
        <i/>
        <sz val="11"/>
        <color theme="1"/>
        <rFont val="Calibri"/>
        <family val="2"/>
        <charset val="238"/>
        <scheme val="minor"/>
      </rPr>
      <t>Cirsium greimleri</t>
    </r>
    <r>
      <rPr>
        <sz val="11"/>
        <color theme="1"/>
        <rFont val="Calibri"/>
        <family val="2"/>
        <charset val="238"/>
        <scheme val="minor"/>
      </rPr>
      <t xml:space="preserve"> and </t>
    </r>
    <r>
      <rPr>
        <i/>
        <sz val="11"/>
        <color theme="1"/>
        <rFont val="Calibri"/>
        <family val="2"/>
        <charset val="238"/>
        <scheme val="minor"/>
      </rPr>
      <t>C. waldsteinii</t>
    </r>
    <r>
      <rPr>
        <sz val="11"/>
        <color theme="1"/>
        <rFont val="Calibri"/>
        <family val="2"/>
        <charset val="238"/>
        <scheme val="minor"/>
      </rPr>
      <t>.</t>
    </r>
  </si>
  <si>
    <r>
      <rPr>
        <b/>
        <sz val="11"/>
        <color theme="1"/>
        <rFont val="Calibri"/>
        <family val="2"/>
        <charset val="238"/>
        <scheme val="minor"/>
      </rPr>
      <t>Electronic Appendix 2. Genomic GC content:</t>
    </r>
    <r>
      <rPr>
        <sz val="11"/>
        <color theme="1"/>
        <rFont val="Calibri"/>
        <family val="2"/>
        <charset val="238"/>
        <scheme val="minor"/>
      </rPr>
      <t xml:space="preserve"> primary flow cytometric data and statistics for </t>
    </r>
    <r>
      <rPr>
        <i/>
        <sz val="11"/>
        <color theme="1"/>
        <rFont val="Calibri"/>
        <family val="2"/>
        <charset val="238"/>
        <scheme val="minor"/>
      </rPr>
      <t>Cirsium greimleri</t>
    </r>
    <r>
      <rPr>
        <sz val="11"/>
        <color theme="1"/>
        <rFont val="Calibri"/>
        <family val="2"/>
        <charset val="238"/>
        <scheme val="minor"/>
      </rPr>
      <t xml:space="preserve"> and </t>
    </r>
    <r>
      <rPr>
        <i/>
        <sz val="11"/>
        <color theme="1"/>
        <rFont val="Calibri"/>
        <family val="2"/>
        <charset val="238"/>
        <scheme val="minor"/>
      </rPr>
      <t>C. waldsteinii</t>
    </r>
    <r>
      <rPr>
        <sz val="11"/>
        <color theme="1"/>
        <rFont val="Calibri"/>
        <family val="2"/>
        <charset val="238"/>
        <scheme val="minor"/>
      </rPr>
      <t>.</t>
    </r>
  </si>
  <si>
    <r>
      <rPr>
        <b/>
        <sz val="11"/>
        <color theme="1"/>
        <rFont val="Calibri"/>
        <family val="2"/>
        <charset val="238"/>
        <scheme val="minor"/>
      </rPr>
      <t>Electronic Appendix 4. Flower colour:</t>
    </r>
    <r>
      <rPr>
        <sz val="11"/>
        <color theme="1"/>
        <rFont val="Calibri"/>
        <family val="2"/>
        <charset val="238"/>
        <scheme val="minor"/>
      </rPr>
      <t xml:space="preserve"> primary data estimated using Methuen handbook of colour and their statistical distribution for </t>
    </r>
    <r>
      <rPr>
        <i/>
        <sz val="11"/>
        <color theme="1"/>
        <rFont val="Calibri"/>
        <family val="2"/>
        <charset val="238"/>
        <scheme val="minor"/>
      </rPr>
      <t>Cirsium greimleri</t>
    </r>
    <r>
      <rPr>
        <sz val="11"/>
        <color theme="1"/>
        <rFont val="Calibri"/>
        <family val="2"/>
        <charset val="238"/>
        <scheme val="minor"/>
      </rPr>
      <t xml:space="preserve"> and </t>
    </r>
    <r>
      <rPr>
        <i/>
        <sz val="11"/>
        <color theme="1"/>
        <rFont val="Calibri"/>
        <family val="2"/>
        <charset val="238"/>
        <scheme val="minor"/>
      </rPr>
      <t>C. waldsteinii</t>
    </r>
    <r>
      <rPr>
        <sz val="11"/>
        <color theme="1"/>
        <rFont val="Calibri"/>
        <family val="2"/>
        <charset val="238"/>
        <scheme val="minor"/>
      </rPr>
      <t xml:space="preserve"> cultivated in homogenous conditions (including illustrative picture).</t>
    </r>
  </si>
  <si>
    <r>
      <rPr>
        <b/>
        <sz val="11"/>
        <color theme="1"/>
        <rFont val="Calibri"/>
        <family val="2"/>
        <charset val="238"/>
        <scheme val="minor"/>
      </rPr>
      <t>Electronic Appendix 14. Published chromosomal numbers</t>
    </r>
    <r>
      <rPr>
        <sz val="11"/>
        <color theme="1"/>
        <rFont val="Calibri"/>
        <family val="2"/>
        <charset val="238"/>
        <scheme val="minor"/>
      </rPr>
      <t xml:space="preserve"> (2n) for </t>
    </r>
    <r>
      <rPr>
        <i/>
        <sz val="11"/>
        <color theme="1"/>
        <rFont val="Calibri"/>
        <family val="2"/>
        <charset val="238"/>
        <scheme val="minor"/>
      </rPr>
      <t>Cirsium greimleri</t>
    </r>
    <r>
      <rPr>
        <sz val="11"/>
        <color theme="1"/>
        <rFont val="Calibri"/>
        <family val="2"/>
        <charset val="238"/>
        <scheme val="minor"/>
      </rPr>
      <t xml:space="preserve"> and </t>
    </r>
    <r>
      <rPr>
        <i/>
        <sz val="11"/>
        <color theme="1"/>
        <rFont val="Calibri"/>
        <family val="2"/>
        <charset val="238"/>
        <scheme val="minor"/>
      </rPr>
      <t>C. waldsteinii.</t>
    </r>
  </si>
  <si>
    <r>
      <t xml:space="preserve">Bureš P., Šmerda J., Michálková E., Šmarda P., Knoll A. &amp; Vavrinec M. (2018): </t>
    </r>
    <r>
      <rPr>
        <b/>
        <i/>
        <sz val="11"/>
        <color theme="1"/>
        <rFont val="Calibri"/>
        <family val="2"/>
        <charset val="238"/>
        <scheme val="minor"/>
      </rPr>
      <t>Cirsium greimleri</t>
    </r>
    <r>
      <rPr>
        <b/>
        <sz val="11"/>
        <color theme="1"/>
        <rFont val="Calibri"/>
        <family val="2"/>
        <charset val="238"/>
        <scheme val="minor"/>
      </rPr>
      <t>: a new species of thistle endemic to the Eastern Alps and Dinarides. – Preslia 90: 105–134.</t>
    </r>
  </si>
  <si>
    <r>
      <rPr>
        <b/>
        <sz val="11"/>
        <color theme="1"/>
        <rFont val="Calibri"/>
        <family val="2"/>
        <charset val="238"/>
        <scheme val="minor"/>
      </rPr>
      <t>Electronic Appendix 3. AFLP:</t>
    </r>
    <r>
      <rPr>
        <sz val="11"/>
        <color theme="1"/>
        <rFont val="Calibri"/>
        <family val="2"/>
        <charset val="238"/>
        <scheme val="minor"/>
      </rPr>
      <t xml:space="preserve"> statistics for number of fragments per individual, number of private alelles and genetic diversity in populations of </t>
    </r>
    <r>
      <rPr>
        <i/>
        <sz val="11"/>
        <color theme="1"/>
        <rFont val="Calibri"/>
        <family val="2"/>
        <charset val="238"/>
        <scheme val="minor"/>
      </rPr>
      <t>Cirsium greimleri</t>
    </r>
    <r>
      <rPr>
        <sz val="11"/>
        <color theme="1"/>
        <rFont val="Calibri"/>
        <family val="2"/>
        <charset val="238"/>
        <scheme val="minor"/>
      </rPr>
      <t xml:space="preserve"> and </t>
    </r>
    <r>
      <rPr>
        <i/>
        <sz val="11"/>
        <color theme="1"/>
        <rFont val="Calibri"/>
        <family val="2"/>
        <charset val="238"/>
        <scheme val="minor"/>
      </rPr>
      <t>C. waldsteinii</t>
    </r>
    <r>
      <rPr>
        <sz val="11"/>
        <color theme="1"/>
        <rFont val="Calibri"/>
        <family val="2"/>
        <charset val="238"/>
        <scheme val="minor"/>
      </rPr>
      <t>.</t>
    </r>
  </si>
  <si>
    <r>
      <rPr>
        <b/>
        <sz val="11"/>
        <color theme="1"/>
        <rFont val="Calibri"/>
        <family val="2"/>
        <charset val="238"/>
        <scheme val="minor"/>
      </rPr>
      <t>Electronic Appendix 5. Stomata:</t>
    </r>
    <r>
      <rPr>
        <sz val="11"/>
        <color theme="1"/>
        <rFont val="Calibri"/>
        <family val="2"/>
        <charset val="238"/>
        <scheme val="minor"/>
      </rPr>
      <t xml:space="preserve"> primary data and statistics for length, width, area and statistics for adaxial and abaxial surface of median leaves of </t>
    </r>
    <r>
      <rPr>
        <i/>
        <sz val="11"/>
        <color theme="1"/>
        <rFont val="Calibri"/>
        <family val="2"/>
        <charset val="238"/>
        <scheme val="minor"/>
      </rPr>
      <t>Cirsium greimleri</t>
    </r>
    <r>
      <rPr>
        <sz val="11"/>
        <color theme="1"/>
        <rFont val="Calibri"/>
        <family val="2"/>
        <charset val="238"/>
        <scheme val="minor"/>
      </rPr>
      <t xml:space="preserve"> and </t>
    </r>
    <r>
      <rPr>
        <i/>
        <sz val="11"/>
        <color theme="1"/>
        <rFont val="Calibri"/>
        <family val="2"/>
        <charset val="238"/>
        <scheme val="minor"/>
      </rPr>
      <t>C. waldsteinii.</t>
    </r>
  </si>
  <si>
    <r>
      <rPr>
        <b/>
        <sz val="11"/>
        <color theme="1"/>
        <rFont val="Calibri"/>
        <family val="2"/>
        <charset val="238"/>
        <scheme val="minor"/>
      </rPr>
      <t>Electronic Appendix 10.</t>
    </r>
    <r>
      <rPr>
        <sz val="11"/>
        <color theme="1"/>
        <rFont val="Calibri"/>
        <family val="2"/>
        <charset val="238"/>
        <scheme val="minor"/>
      </rPr>
      <t xml:space="preserve"> Explanation picture for measured corollar features in females and hermaphrodites of </t>
    </r>
    <r>
      <rPr>
        <i/>
        <sz val="11"/>
        <color theme="1"/>
        <rFont val="Calibri"/>
        <family val="2"/>
        <charset val="238"/>
        <scheme val="minor"/>
      </rPr>
      <t xml:space="preserve">Cirsium greimleri </t>
    </r>
    <r>
      <rPr>
        <sz val="11"/>
        <color theme="1"/>
        <rFont val="Calibri"/>
        <family val="2"/>
        <charset val="238"/>
        <scheme val="minor"/>
      </rPr>
      <t xml:space="preserve">and </t>
    </r>
    <r>
      <rPr>
        <i/>
        <sz val="11"/>
        <color theme="1"/>
        <rFont val="Calibri"/>
        <family val="2"/>
        <charset val="238"/>
        <scheme val="minor"/>
      </rPr>
      <t>C. waldsteinii</t>
    </r>
    <r>
      <rPr>
        <sz val="11"/>
        <color theme="1"/>
        <rFont val="Calibri"/>
        <family val="2"/>
        <charset val="238"/>
        <scheme val="minor"/>
      </rPr>
      <t>.</t>
    </r>
  </si>
  <si>
    <r>
      <rPr>
        <b/>
        <sz val="11"/>
        <color theme="1"/>
        <rFont val="Calibri"/>
        <family val="2"/>
        <charset val="238"/>
        <scheme val="minor"/>
      </rPr>
      <t>Electronic Appendix 13. Upper leaves:</t>
    </r>
    <r>
      <rPr>
        <sz val="11"/>
        <color theme="1"/>
        <rFont val="Calibri"/>
        <family val="2"/>
        <charset val="238"/>
        <scheme val="minor"/>
      </rPr>
      <t xml:space="preserve"> primary data (incl. statistics) for measured leaf features of </t>
    </r>
    <r>
      <rPr>
        <i/>
        <sz val="11"/>
        <color theme="1"/>
        <rFont val="Calibri"/>
        <family val="2"/>
        <charset val="238"/>
        <scheme val="minor"/>
      </rPr>
      <t>Cirsium greimleri</t>
    </r>
    <r>
      <rPr>
        <sz val="11"/>
        <color theme="1"/>
        <rFont val="Calibri"/>
        <family val="2"/>
        <charset val="238"/>
        <scheme val="minor"/>
      </rPr>
      <t xml:space="preserve"> and </t>
    </r>
    <r>
      <rPr>
        <i/>
        <sz val="11"/>
        <color theme="1"/>
        <rFont val="Calibri"/>
        <family val="2"/>
        <charset val="238"/>
        <scheme val="minor"/>
      </rPr>
      <t>C. waldsteinii.</t>
    </r>
  </si>
  <si>
    <r>
      <rPr>
        <b/>
        <sz val="11"/>
        <color theme="1"/>
        <rFont val="Calibri"/>
        <family val="2"/>
        <charset val="238"/>
        <scheme val="minor"/>
      </rPr>
      <t>Electronic Appendix 12. Median leaves:</t>
    </r>
    <r>
      <rPr>
        <sz val="11"/>
        <color theme="1"/>
        <rFont val="Calibri"/>
        <family val="2"/>
        <charset val="238"/>
        <scheme val="minor"/>
      </rPr>
      <t xml:space="preserve"> primary data (incl. statistics) for measured leaf features of </t>
    </r>
    <r>
      <rPr>
        <i/>
        <sz val="11"/>
        <color theme="1"/>
        <rFont val="Calibri"/>
        <family val="2"/>
        <charset val="238"/>
        <scheme val="minor"/>
      </rPr>
      <t>Cirsium greimleri</t>
    </r>
    <r>
      <rPr>
        <sz val="11"/>
        <color theme="1"/>
        <rFont val="Calibri"/>
        <family val="2"/>
        <charset val="238"/>
        <scheme val="minor"/>
      </rPr>
      <t xml:space="preserve"> and </t>
    </r>
    <r>
      <rPr>
        <i/>
        <sz val="11"/>
        <color theme="1"/>
        <rFont val="Calibri"/>
        <family val="2"/>
        <charset val="238"/>
        <scheme val="minor"/>
      </rPr>
      <t>C. waldsteinii.</t>
    </r>
  </si>
  <si>
    <r>
      <rPr>
        <b/>
        <sz val="11"/>
        <color theme="1"/>
        <rFont val="Calibri"/>
        <family val="2"/>
        <charset val="238"/>
        <scheme val="minor"/>
      </rPr>
      <t>Electronic Appendix 11. Basal leaves:</t>
    </r>
    <r>
      <rPr>
        <sz val="11"/>
        <color theme="1"/>
        <rFont val="Calibri"/>
        <family val="2"/>
        <charset val="238"/>
        <scheme val="minor"/>
      </rPr>
      <t xml:space="preserve"> primary data (incl. statistics) for measured leaf features of </t>
    </r>
    <r>
      <rPr>
        <i/>
        <sz val="11"/>
        <color theme="1"/>
        <rFont val="Calibri"/>
        <family val="2"/>
        <charset val="238"/>
        <scheme val="minor"/>
      </rPr>
      <t>Cirsium greimleri</t>
    </r>
    <r>
      <rPr>
        <sz val="11"/>
        <color theme="1"/>
        <rFont val="Calibri"/>
        <family val="2"/>
        <charset val="238"/>
        <scheme val="minor"/>
      </rPr>
      <t xml:space="preserve"> and </t>
    </r>
    <r>
      <rPr>
        <i/>
        <sz val="11"/>
        <color theme="1"/>
        <rFont val="Calibri"/>
        <family val="2"/>
        <charset val="238"/>
        <scheme val="minor"/>
      </rPr>
      <t>C. waldsteinii.</t>
    </r>
  </si>
  <si>
    <r>
      <rPr>
        <b/>
        <sz val="11"/>
        <color theme="1"/>
        <rFont val="Calibri"/>
        <family val="2"/>
        <charset val="238"/>
        <scheme val="minor"/>
      </rPr>
      <t>Electronic Appendix 9. Synantherium:</t>
    </r>
    <r>
      <rPr>
        <sz val="11"/>
        <color theme="1"/>
        <rFont val="Calibri"/>
        <family val="2"/>
        <charset val="238"/>
        <scheme val="minor"/>
      </rPr>
      <t xml:space="preserve"> primary data (incl. statistics) for synantherium length of females and hermaphrodites of </t>
    </r>
    <r>
      <rPr>
        <i/>
        <sz val="11"/>
        <color theme="1"/>
        <rFont val="Calibri"/>
        <family val="2"/>
        <charset val="238"/>
        <scheme val="minor"/>
      </rPr>
      <t>Cirsium greimleri</t>
    </r>
    <r>
      <rPr>
        <sz val="11"/>
        <color theme="1"/>
        <rFont val="Calibri"/>
        <family val="2"/>
        <charset val="238"/>
        <scheme val="minor"/>
      </rPr>
      <t xml:space="preserve"> and </t>
    </r>
    <r>
      <rPr>
        <i/>
        <sz val="11"/>
        <color theme="1"/>
        <rFont val="Calibri"/>
        <family val="2"/>
        <charset val="238"/>
        <scheme val="minor"/>
      </rPr>
      <t>C. waldsteinii.</t>
    </r>
  </si>
  <si>
    <r>
      <rPr>
        <b/>
        <sz val="11"/>
        <color theme="1"/>
        <rFont val="Calibri"/>
        <family val="2"/>
        <charset val="238"/>
        <scheme val="minor"/>
      </rPr>
      <t>Electronic Appendix 8. Achene:</t>
    </r>
    <r>
      <rPr>
        <sz val="11"/>
        <color theme="1"/>
        <rFont val="Calibri"/>
        <family val="2"/>
        <charset val="238"/>
        <scheme val="minor"/>
      </rPr>
      <t xml:space="preserve"> primary data (incl. statistics) for achene length of females and hermaphrodites of Cirsium greimleri and C. waldsteinii.</t>
    </r>
  </si>
  <si>
    <r>
      <rPr>
        <b/>
        <sz val="11"/>
        <color theme="1"/>
        <rFont val="Calibri"/>
        <family val="2"/>
        <charset val="238"/>
        <scheme val="minor"/>
      </rPr>
      <t xml:space="preserve">Electronic Appendix 7. Pappus: </t>
    </r>
    <r>
      <rPr>
        <sz val="11"/>
        <color theme="1"/>
        <rFont val="Calibri"/>
        <family val="2"/>
        <charset val="238"/>
        <scheme val="minor"/>
      </rPr>
      <t>primary data (incl. statistics) for pappus length of females and hermaphrodites of Cirsium greimleri and C. waldsteinii.</t>
    </r>
  </si>
  <si>
    <r>
      <rPr>
        <b/>
        <sz val="11"/>
        <color theme="1"/>
        <rFont val="Calibri"/>
        <family val="2"/>
        <charset val="238"/>
        <scheme val="minor"/>
      </rPr>
      <t xml:space="preserve">Electronic Appendix 6. Corolla: </t>
    </r>
    <r>
      <rPr>
        <sz val="11"/>
        <color theme="1"/>
        <rFont val="Calibri"/>
        <family val="2"/>
        <charset val="238"/>
        <scheme val="minor"/>
      </rPr>
      <t xml:space="preserve">primary data (incl. statistics) for measured corollar features of females and hermaphrodites of </t>
    </r>
    <r>
      <rPr>
        <i/>
        <sz val="11"/>
        <color theme="1"/>
        <rFont val="Calibri"/>
        <family val="2"/>
        <charset val="238"/>
        <scheme val="minor"/>
      </rPr>
      <t>Cirsium greimleri</t>
    </r>
    <r>
      <rPr>
        <sz val="11"/>
        <color theme="1"/>
        <rFont val="Calibri"/>
        <family val="2"/>
        <charset val="238"/>
        <scheme val="minor"/>
      </rPr>
      <t xml:space="preserve"> and </t>
    </r>
    <r>
      <rPr>
        <i/>
        <sz val="11"/>
        <color theme="1"/>
        <rFont val="Calibri"/>
        <family val="2"/>
        <charset val="238"/>
        <scheme val="minor"/>
      </rPr>
      <t>C. waldsteinii.</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</si>
</sst>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
    <numFmt numFmtId="165" formatCode="0.00000"/>
    <numFmt numFmtId="166" formatCode="0.0"/>
    <numFmt numFmtId="167" formatCode="0.000000"/>
    <numFmt numFmtId="168" formatCode="0.000"/>
    <numFmt numFmtId="169" formatCode="0.0000000"/>
    <numFmt numFmtId="170" formatCode="0.00000000"/>
  </numFmts>
  <fonts count="20" x14ac:knownFonts="1">
    <font>
      <sz val="11"/>
      <color theme="1"/>
      <name val="Calibri"/>
      <family val="2"/>
      <charset val="238"/>
      <scheme val="minor"/>
    </font>
    <font>
      <b/>
      <i/>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z val="10"/>
      <name val="Arial"/>
      <family val="2"/>
      <charset val="238"/>
    </font>
    <font>
      <sz val="10"/>
      <color indexed="10"/>
      <name val="Arial"/>
      <family val="2"/>
      <charset val="238"/>
    </font>
    <font>
      <sz val="10"/>
      <color indexed="8"/>
      <name val="Arial"/>
      <family val="2"/>
      <charset val="238"/>
    </font>
    <font>
      <sz val="11"/>
      <color rgb="FF0070C0"/>
      <name val="Calibri"/>
      <family val="2"/>
      <charset val="238"/>
      <scheme val="minor"/>
    </font>
    <font>
      <i/>
      <sz val="11"/>
      <color theme="1"/>
      <name val="Calibri"/>
      <family val="2"/>
      <charset val="238"/>
      <scheme val="minor"/>
    </font>
    <font>
      <sz val="11"/>
      <name val="Calibri"/>
      <family val="2"/>
      <charset val="238"/>
      <scheme val="minor"/>
    </font>
    <font>
      <vertAlign val="superscript"/>
      <sz val="11"/>
      <color theme="1"/>
      <name val="Calibri"/>
      <family val="2"/>
      <charset val="238"/>
      <scheme val="minor"/>
    </font>
    <font>
      <sz val="11"/>
      <color indexed="8"/>
      <name val="Calibri"/>
      <family val="2"/>
      <charset val="238"/>
    </font>
    <font>
      <sz val="11"/>
      <color rgb="FF000000"/>
      <name val="Calibri"/>
      <family val="2"/>
      <charset val="238"/>
      <scheme val="minor"/>
    </font>
    <font>
      <sz val="11"/>
      <color theme="1"/>
      <name val="Calibri"/>
      <family val="2"/>
      <charset val="238"/>
    </font>
    <font>
      <sz val="10"/>
      <color theme="1"/>
      <name val="Arial"/>
      <family val="2"/>
      <charset val="238"/>
    </font>
    <font>
      <sz val="10"/>
      <color rgb="FFFF0000"/>
      <name val="Arial"/>
      <family val="2"/>
      <charset val="238"/>
    </font>
    <font>
      <sz val="10"/>
      <color rgb="FF00B0F0"/>
      <name val="Arial"/>
      <family val="2"/>
      <charset val="238"/>
    </font>
    <font>
      <b/>
      <sz val="14"/>
      <color theme="1"/>
      <name val="Calibri"/>
      <family val="2"/>
      <charset val="238"/>
      <scheme val="minor"/>
    </font>
    <font>
      <b/>
      <vertAlign val="superscript"/>
      <sz val="14"/>
      <color theme="1"/>
      <name val="Calibri"/>
      <family val="2"/>
      <charset val="238"/>
      <scheme val="minor"/>
    </font>
    <font>
      <b/>
      <sz val="14"/>
      <color theme="1"/>
      <name val="Calibri"/>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s>
  <borders count="5">
    <border>
      <left/>
      <right/>
      <top/>
      <bottom/>
      <diagonal/>
    </border>
    <border>
      <left style="thin">
        <color indexed="64"/>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250">
    <xf numFmtId="0" fontId="0" fillId="0" borderId="0" xfId="0"/>
    <xf numFmtId="0" fontId="0" fillId="0" borderId="0" xfId="0" applyFill="1"/>
    <xf numFmtId="0" fontId="0" fillId="0" borderId="0" xfId="0" applyAlignment="1">
      <alignment horizontal="center" wrapText="1"/>
    </xf>
    <xf numFmtId="0" fontId="0" fillId="0" borderId="0" xfId="0" applyAlignment="1">
      <alignment horizontal="center"/>
    </xf>
    <xf numFmtId="0" fontId="0" fillId="2" borderId="0" xfId="0" applyFill="1"/>
    <xf numFmtId="0" fontId="0" fillId="2" borderId="0" xfId="0" applyFill="1" applyAlignment="1"/>
    <xf numFmtId="166" fontId="0" fillId="0" borderId="0" xfId="0" applyNumberFormat="1"/>
    <xf numFmtId="0" fontId="0" fillId="2" borderId="0" xfId="0" applyFill="1" applyAlignment="1">
      <alignment horizontal="right"/>
    </xf>
    <xf numFmtId="0" fontId="0" fillId="0" borderId="0" xfId="0" applyFill="1" applyAlignment="1">
      <alignment horizontal="right"/>
    </xf>
    <xf numFmtId="9" fontId="0" fillId="0" borderId="0" xfId="0" applyNumberFormat="1" applyFill="1" applyAlignment="1">
      <alignment horizontal="right"/>
    </xf>
    <xf numFmtId="166" fontId="8" fillId="0" borderId="0" xfId="0" applyNumberFormat="1" applyFont="1"/>
    <xf numFmtId="166" fontId="1" fillId="5" borderId="0" xfId="0" applyNumberFormat="1" applyFont="1" applyFill="1"/>
    <xf numFmtId="166" fontId="1" fillId="4" borderId="0" xfId="0" applyNumberFormat="1" applyFont="1" applyFill="1"/>
    <xf numFmtId="0" fontId="0" fillId="2" borderId="0" xfId="0" applyFill="1" applyAlignment="1">
      <alignment horizontal="center"/>
    </xf>
    <xf numFmtId="0" fontId="1" fillId="2" borderId="0" xfId="0" applyFont="1" applyFill="1" applyAlignment="1">
      <alignment horizontal="center"/>
    </xf>
    <xf numFmtId="0" fontId="0" fillId="5" borderId="0" xfId="0" applyFill="1"/>
    <xf numFmtId="0" fontId="0" fillId="2" borderId="0" xfId="0" applyFill="1" applyAlignment="1">
      <alignment wrapText="1"/>
    </xf>
    <xf numFmtId="166" fontId="0" fillId="2" borderId="0" xfId="0" applyNumberFormat="1" applyFill="1"/>
    <xf numFmtId="166" fontId="0" fillId="0" borderId="0" xfId="0" applyNumberFormat="1" applyFont="1"/>
    <xf numFmtId="167" fontId="6" fillId="0" borderId="0" xfId="2" applyNumberFormat="1" applyFont="1" applyAlignment="1">
      <alignment horizontal="right" vertical="center"/>
    </xf>
    <xf numFmtId="1" fontId="6" fillId="0" borderId="0" xfId="2" applyNumberFormat="1" applyFont="1" applyAlignment="1">
      <alignment horizontal="right" vertical="center"/>
    </xf>
    <xf numFmtId="167" fontId="5" fillId="0" borderId="0" xfId="2" applyNumberFormat="1" applyFont="1" applyAlignment="1">
      <alignment horizontal="right" vertical="center"/>
    </xf>
    <xf numFmtId="2" fontId="0" fillId="0" borderId="0" xfId="0" applyNumberFormat="1"/>
    <xf numFmtId="2" fontId="0" fillId="5" borderId="0" xfId="0" applyNumberFormat="1" applyFill="1"/>
    <xf numFmtId="0" fontId="3" fillId="0" borderId="0" xfId="0" applyFont="1"/>
    <xf numFmtId="166" fontId="8" fillId="5" borderId="0" xfId="0" applyNumberFormat="1" applyFont="1" applyFill="1"/>
    <xf numFmtId="166" fontId="8" fillId="4" borderId="0" xfId="0" applyNumberFormat="1" applyFont="1" applyFill="1"/>
    <xf numFmtId="2" fontId="0" fillId="4" borderId="0" xfId="0" applyNumberFormat="1" applyFill="1"/>
    <xf numFmtId="1" fontId="0" fillId="4" borderId="0" xfId="0" applyNumberFormat="1" applyFill="1"/>
    <xf numFmtId="1" fontId="0" fillId="5" borderId="0" xfId="0" applyNumberFormat="1" applyFill="1"/>
    <xf numFmtId="0" fontId="3" fillId="2" borderId="0" xfId="0" applyFont="1" applyFill="1"/>
    <xf numFmtId="167" fontId="5" fillId="0" borderId="0" xfId="2" applyNumberFormat="1" applyFont="1" applyFill="1" applyAlignment="1">
      <alignment horizontal="right" vertical="center"/>
    </xf>
    <xf numFmtId="166" fontId="8" fillId="2" borderId="0" xfId="0" applyNumberFormat="1" applyFont="1" applyFill="1"/>
    <xf numFmtId="0" fontId="0" fillId="2" borderId="0" xfId="0" applyFill="1" applyAlignment="1">
      <alignment horizontal="center" wrapText="1"/>
    </xf>
    <xf numFmtId="0" fontId="0" fillId="0" borderId="0" xfId="0" applyNumberFormat="1" applyAlignment="1">
      <alignment horizontal="center"/>
    </xf>
    <xf numFmtId="164" fontId="0" fillId="0" borderId="0" xfId="0" applyNumberFormat="1" applyAlignment="1">
      <alignment horizontal="center"/>
    </xf>
    <xf numFmtId="2" fontId="0" fillId="0" borderId="0" xfId="0" applyNumberFormat="1" applyAlignment="1">
      <alignment horizontal="center"/>
    </xf>
    <xf numFmtId="2" fontId="0" fillId="2" borderId="0" xfId="0" applyNumberFormat="1" applyFill="1" applyAlignment="1">
      <alignment horizontal="center"/>
    </xf>
    <xf numFmtId="164" fontId="0" fillId="2" borderId="0" xfId="0" applyNumberFormat="1" applyFill="1" applyAlignment="1">
      <alignment horizontal="center"/>
    </xf>
    <xf numFmtId="0" fontId="8" fillId="0" borderId="0" xfId="0" applyFont="1" applyAlignment="1">
      <alignment horizontal="center"/>
    </xf>
    <xf numFmtId="0" fontId="8" fillId="2" borderId="0" xfId="0" applyFont="1" applyFill="1" applyAlignment="1">
      <alignment horizontal="center"/>
    </xf>
    <xf numFmtId="0" fontId="8" fillId="4" borderId="0" xfId="0" applyFont="1" applyFill="1"/>
    <xf numFmtId="0" fontId="8" fillId="5" borderId="0" xfId="0" applyFont="1" applyFill="1"/>
    <xf numFmtId="168" fontId="6" fillId="0" borderId="0" xfId="3" applyNumberFormat="1" applyFont="1" applyAlignment="1">
      <alignment horizontal="right" vertical="center"/>
    </xf>
    <xf numFmtId="164" fontId="6" fillId="0" borderId="0" xfId="3" applyNumberFormat="1" applyFont="1" applyAlignment="1">
      <alignment horizontal="right" vertical="center"/>
    </xf>
    <xf numFmtId="165" fontId="6" fillId="0" borderId="0" xfId="3" applyNumberFormat="1" applyFont="1" applyAlignment="1">
      <alignment horizontal="right" vertical="center"/>
    </xf>
    <xf numFmtId="167" fontId="6" fillId="0" borderId="0" xfId="3" applyNumberFormat="1" applyFont="1" applyAlignment="1">
      <alignment horizontal="right" vertical="center"/>
    </xf>
    <xf numFmtId="1" fontId="6" fillId="0" borderId="0" xfId="3" applyNumberFormat="1" applyFont="1" applyAlignment="1">
      <alignment horizontal="right" vertical="center"/>
    </xf>
    <xf numFmtId="2" fontId="3" fillId="0" borderId="0" xfId="0" applyNumberFormat="1" applyFont="1"/>
    <xf numFmtId="166" fontId="0" fillId="0" borderId="0" xfId="0" applyNumberFormat="1" applyAlignment="1">
      <alignment horizontal="center"/>
    </xf>
    <xf numFmtId="165" fontId="0" fillId="0" borderId="0" xfId="0" applyNumberFormat="1" applyAlignment="1">
      <alignment horizontal="center"/>
    </xf>
    <xf numFmtId="166" fontId="0" fillId="2" borderId="0" xfId="0" applyNumberFormat="1" applyFill="1" applyAlignment="1">
      <alignment horizontal="center"/>
    </xf>
    <xf numFmtId="0" fontId="3" fillId="5" borderId="0" xfId="0" applyFont="1" applyFill="1"/>
    <xf numFmtId="0" fontId="3" fillId="4" borderId="0" xfId="0" applyFont="1" applyFill="1"/>
    <xf numFmtId="2" fontId="0" fillId="0" borderId="0" xfId="0" applyNumberFormat="1" applyFill="1" applyAlignment="1">
      <alignment horizontal="center"/>
    </xf>
    <xf numFmtId="0" fontId="0" fillId="0" borderId="0" xfId="0" applyFill="1" applyAlignment="1">
      <alignment horizontal="center"/>
    </xf>
    <xf numFmtId="166" fontId="0" fillId="4" borderId="0" xfId="0" applyNumberFormat="1" applyFill="1" applyAlignment="1">
      <alignment horizontal="center"/>
    </xf>
    <xf numFmtId="166" fontId="0" fillId="5" borderId="0" xfId="0" applyNumberFormat="1" applyFill="1" applyAlignment="1">
      <alignment horizontal="center"/>
    </xf>
    <xf numFmtId="167" fontId="5" fillId="2" borderId="0" xfId="1" applyNumberFormat="1" applyFont="1" applyFill="1" applyAlignment="1">
      <alignment horizontal="center" vertical="center"/>
    </xf>
    <xf numFmtId="167" fontId="6" fillId="2" borderId="0" xfId="1" applyNumberFormat="1" applyFont="1" applyFill="1" applyAlignment="1">
      <alignment horizontal="center" vertical="center"/>
    </xf>
    <xf numFmtId="166" fontId="2" fillId="4" borderId="0" xfId="0" applyNumberFormat="1" applyFont="1" applyFill="1" applyAlignment="1">
      <alignment horizontal="center"/>
    </xf>
    <xf numFmtId="166" fontId="2" fillId="5" borderId="0" xfId="0" applyNumberFormat="1" applyFont="1" applyFill="1" applyAlignment="1">
      <alignment horizontal="center"/>
    </xf>
    <xf numFmtId="166" fontId="7" fillId="4" borderId="0" xfId="0" applyNumberFormat="1" applyFont="1" applyFill="1" applyAlignment="1">
      <alignment horizontal="center"/>
    </xf>
    <xf numFmtId="166" fontId="7" fillId="5" borderId="0" xfId="0" applyNumberFormat="1" applyFont="1" applyFill="1" applyAlignment="1">
      <alignment horizontal="center"/>
    </xf>
    <xf numFmtId="9" fontId="0" fillId="0" borderId="0" xfId="0" applyNumberFormat="1" applyFill="1" applyAlignment="1">
      <alignment horizontal="center"/>
    </xf>
    <xf numFmtId="166" fontId="2" fillId="0" borderId="0" xfId="0" applyNumberFormat="1" applyFont="1" applyAlignment="1">
      <alignment horizontal="center"/>
    </xf>
    <xf numFmtId="166" fontId="7" fillId="0" borderId="0" xfId="0" applyNumberFormat="1" applyFont="1" applyAlignment="1">
      <alignment horizontal="center"/>
    </xf>
    <xf numFmtId="166" fontId="11" fillId="0" borderId="0" xfId="2" applyNumberFormat="1" applyFont="1" applyAlignment="1">
      <alignment horizontal="center"/>
    </xf>
    <xf numFmtId="166" fontId="9" fillId="4" borderId="0" xfId="0" applyNumberFormat="1" applyFont="1" applyFill="1" applyAlignment="1">
      <alignment horizontal="center"/>
    </xf>
    <xf numFmtId="0" fontId="11" fillId="0" borderId="0" xfId="2" applyNumberFormat="1" applyFont="1" applyFill="1" applyAlignment="1">
      <alignment horizontal="center" wrapText="1"/>
    </xf>
    <xf numFmtId="0" fontId="11" fillId="2" borderId="0" xfId="2" applyNumberFormat="1" applyFont="1" applyFill="1" applyAlignment="1">
      <alignment wrapText="1"/>
    </xf>
    <xf numFmtId="0" fontId="11" fillId="2" borderId="0" xfId="2" applyNumberFormat="1" applyFont="1" applyFill="1" applyAlignment="1">
      <alignment horizontal="center" wrapText="1"/>
    </xf>
    <xf numFmtId="166" fontId="6" fillId="0" borderId="0" xfId="2" applyNumberFormat="1" applyFont="1" applyAlignment="1">
      <alignment horizontal="center" vertical="center"/>
    </xf>
    <xf numFmtId="0" fontId="0" fillId="0" borderId="0" xfId="0" applyAlignment="1">
      <alignment horizontal="center"/>
    </xf>
    <xf numFmtId="14" fontId="0" fillId="0" borderId="0" xfId="0" applyNumberFormat="1"/>
    <xf numFmtId="14" fontId="0" fillId="0" borderId="0" xfId="0" applyNumberFormat="1" applyAlignment="1">
      <alignment horizontal="center"/>
    </xf>
    <xf numFmtId="0" fontId="12" fillId="0" borderId="0" xfId="0" applyFont="1" applyAlignment="1">
      <alignment horizontal="center" vertical="center"/>
    </xf>
    <xf numFmtId="166" fontId="0" fillId="0" borderId="0" xfId="0" applyNumberFormat="1" applyFont="1" applyAlignment="1">
      <alignment horizontal="center"/>
    </xf>
    <xf numFmtId="0" fontId="0" fillId="3" borderId="0" xfId="0" applyFill="1" applyAlignment="1">
      <alignment horizontal="center" wrapText="1"/>
    </xf>
    <xf numFmtId="0" fontId="0" fillId="3" borderId="0" xfId="0" applyFill="1"/>
    <xf numFmtId="0" fontId="0" fillId="0" borderId="0" xfId="0" applyAlignment="1">
      <alignment horizontal="center"/>
    </xf>
    <xf numFmtId="0" fontId="11" fillId="0" borderId="0" xfId="2" applyNumberFormat="1" applyFont="1" applyFill="1" applyAlignment="1">
      <alignment horizontal="center" vertical="top" wrapText="1"/>
    </xf>
    <xf numFmtId="166" fontId="0" fillId="0" borderId="0" xfId="0" applyNumberFormat="1" applyAlignment="1">
      <alignment horizontal="center" vertical="top"/>
    </xf>
    <xf numFmtId="166" fontId="0" fillId="0" borderId="0" xfId="0" applyNumberFormat="1" applyAlignment="1">
      <alignment horizontal="center" vertical="top" wrapText="1"/>
    </xf>
    <xf numFmtId="166" fontId="0" fillId="3" borderId="0" xfId="0" applyNumberFormat="1" applyFill="1" applyAlignment="1">
      <alignment horizontal="center" vertical="top" wrapText="1"/>
    </xf>
    <xf numFmtId="166" fontId="0" fillId="0" borderId="0" xfId="0" applyNumberFormat="1" applyFill="1" applyAlignment="1">
      <alignment horizontal="center" vertical="top" wrapText="1"/>
    </xf>
    <xf numFmtId="0" fontId="0" fillId="0" borderId="0" xfId="0" applyAlignment="1">
      <alignment vertical="top"/>
    </xf>
    <xf numFmtId="0" fontId="0" fillId="0" borderId="0" xfId="0" applyAlignment="1">
      <alignment vertical="top" wrapText="1"/>
    </xf>
    <xf numFmtId="0" fontId="0" fillId="0" borderId="0" xfId="0" applyAlignment="1">
      <alignment horizontal="left"/>
    </xf>
    <xf numFmtId="0" fontId="0" fillId="0" borderId="0" xfId="0" applyAlignment="1">
      <alignment horizontal="left" vertical="top"/>
    </xf>
    <xf numFmtId="0" fontId="0" fillId="2" borderId="0" xfId="0" applyFill="1" applyAlignment="1">
      <alignment vertical="top"/>
    </xf>
    <xf numFmtId="0" fontId="0" fillId="2" borderId="0" xfId="0" applyFill="1" applyAlignment="1">
      <alignment horizontal="left"/>
    </xf>
    <xf numFmtId="0" fontId="8" fillId="4" borderId="0" xfId="0" applyFont="1" applyFill="1" applyAlignment="1">
      <alignment vertical="top"/>
    </xf>
    <xf numFmtId="0" fontId="8" fillId="5" borderId="0" xfId="0" applyFont="1" applyFill="1" applyAlignment="1">
      <alignment vertical="top"/>
    </xf>
    <xf numFmtId="164" fontId="0" fillId="0" borderId="0" xfId="0" applyNumberFormat="1" applyFill="1" applyAlignment="1">
      <alignment horizontal="center"/>
    </xf>
    <xf numFmtId="0" fontId="0" fillId="0" borderId="0" xfId="0" applyFont="1" applyFill="1"/>
    <xf numFmtId="0" fontId="0" fillId="0" borderId="0" xfId="0" applyAlignment="1">
      <alignment horizontal="center"/>
    </xf>
    <xf numFmtId="0" fontId="0" fillId="0" borderId="0" xfId="0" applyAlignment="1">
      <alignment horizontal="center"/>
    </xf>
    <xf numFmtId="164" fontId="0" fillId="0" borderId="0" xfId="0" applyNumberFormat="1"/>
    <xf numFmtId="169" fontId="0" fillId="0" borderId="0" xfId="0" applyNumberFormat="1"/>
    <xf numFmtId="167" fontId="5" fillId="0" borderId="0" xfId="4" applyNumberFormat="1" applyFont="1" applyAlignment="1">
      <alignment horizontal="right" vertical="center"/>
    </xf>
    <xf numFmtId="1" fontId="5" fillId="0" borderId="0" xfId="4" applyNumberFormat="1" applyFont="1" applyAlignment="1">
      <alignment horizontal="right" vertical="center"/>
    </xf>
    <xf numFmtId="165" fontId="5" fillId="0" borderId="0" xfId="4" applyNumberFormat="1" applyFont="1" applyAlignment="1">
      <alignment horizontal="right" vertical="center"/>
    </xf>
    <xf numFmtId="167" fontId="5" fillId="0" borderId="0" xfId="5" applyNumberFormat="1" applyFont="1" applyAlignment="1">
      <alignment horizontal="right" vertical="center"/>
    </xf>
    <xf numFmtId="167" fontId="5" fillId="0" borderId="0" xfId="6" applyNumberFormat="1" applyFont="1" applyAlignment="1">
      <alignment horizontal="right" vertical="center"/>
    </xf>
    <xf numFmtId="1" fontId="5" fillId="0" borderId="0" xfId="6" applyNumberFormat="1" applyFont="1" applyAlignment="1">
      <alignment horizontal="right" vertical="center"/>
    </xf>
    <xf numFmtId="165" fontId="5" fillId="0" borderId="0" xfId="6" applyNumberFormat="1" applyFont="1" applyAlignment="1">
      <alignment horizontal="right" vertical="center"/>
    </xf>
    <xf numFmtId="0" fontId="0" fillId="0" borderId="0" xfId="0" applyAlignment="1">
      <alignment horizontal="center"/>
    </xf>
    <xf numFmtId="0" fontId="0" fillId="0" borderId="0" xfId="0" applyAlignment="1">
      <alignment horizontal="right"/>
    </xf>
    <xf numFmtId="166" fontId="9" fillId="4" borderId="1" xfId="0" applyNumberFormat="1" applyFont="1" applyFill="1" applyBorder="1" applyAlignment="1">
      <alignment horizontal="center"/>
    </xf>
    <xf numFmtId="166" fontId="0" fillId="5" borderId="1" xfId="0" applyNumberFormat="1" applyFill="1" applyBorder="1" applyAlignment="1">
      <alignment horizontal="center"/>
    </xf>
    <xf numFmtId="167" fontId="5" fillId="0" borderId="1" xfId="4" applyNumberFormat="1" applyFont="1" applyBorder="1" applyAlignment="1">
      <alignment horizontal="right" vertical="center"/>
    </xf>
    <xf numFmtId="166" fontId="0" fillId="4" borderId="1" xfId="0" applyNumberFormat="1" applyFill="1" applyBorder="1" applyAlignment="1">
      <alignment horizontal="center"/>
    </xf>
    <xf numFmtId="167" fontId="5" fillId="0" borderId="1" xfId="6" applyNumberFormat="1" applyFont="1" applyBorder="1" applyAlignment="1">
      <alignment horizontal="right" vertical="center"/>
    </xf>
    <xf numFmtId="167" fontId="6" fillId="0" borderId="1" xfId="5" applyNumberFormat="1" applyFont="1" applyBorder="1" applyAlignment="1">
      <alignment horizontal="right" vertical="center"/>
    </xf>
    <xf numFmtId="166" fontId="0" fillId="0" borderId="0" xfId="0" applyNumberFormat="1" applyFont="1" applyFill="1"/>
    <xf numFmtId="0" fontId="0" fillId="2" borderId="0" xfId="0" applyFont="1" applyFill="1"/>
    <xf numFmtId="165" fontId="14" fillId="0" borderId="0" xfId="4" applyNumberFormat="1" applyFont="1" applyAlignment="1">
      <alignment horizontal="right" vertical="center"/>
    </xf>
    <xf numFmtId="167" fontId="14" fillId="0" borderId="0" xfId="4" applyNumberFormat="1" applyFont="1" applyAlignment="1">
      <alignment horizontal="right" vertical="center"/>
    </xf>
    <xf numFmtId="1" fontId="14" fillId="0" borderId="0" xfId="4" applyNumberFormat="1" applyFont="1" applyAlignment="1">
      <alignment horizontal="right" vertical="center"/>
    </xf>
    <xf numFmtId="2" fontId="5" fillId="0" borderId="0" xfId="7" applyNumberFormat="1" applyFont="1" applyAlignment="1">
      <alignment horizontal="right" vertical="center"/>
    </xf>
    <xf numFmtId="1" fontId="5" fillId="0" borderId="0" xfId="7" applyNumberFormat="1" applyFont="1" applyAlignment="1">
      <alignment horizontal="right" vertical="center"/>
    </xf>
    <xf numFmtId="167" fontId="5" fillId="0" borderId="0" xfId="7" applyNumberFormat="1" applyFont="1" applyAlignment="1">
      <alignment horizontal="right" vertical="center"/>
    </xf>
    <xf numFmtId="2" fontId="6" fillId="0" borderId="0" xfId="7" applyNumberFormat="1" applyFont="1" applyAlignment="1">
      <alignment horizontal="right" vertical="center"/>
    </xf>
    <xf numFmtId="1" fontId="6" fillId="0" borderId="0" xfId="7" applyNumberFormat="1" applyFont="1" applyAlignment="1">
      <alignment horizontal="right" vertical="center"/>
    </xf>
    <xf numFmtId="167" fontId="6" fillId="0" borderId="0" xfId="7" applyNumberFormat="1" applyFont="1" applyAlignment="1">
      <alignment horizontal="right" vertical="center"/>
    </xf>
    <xf numFmtId="168" fontId="5" fillId="0" borderId="0" xfId="7" applyNumberFormat="1" applyFont="1" applyAlignment="1">
      <alignment horizontal="right" vertical="center"/>
    </xf>
    <xf numFmtId="168" fontId="6" fillId="0" borderId="0" xfId="7" applyNumberFormat="1" applyFont="1" applyAlignment="1">
      <alignment horizontal="right" vertical="center"/>
    </xf>
    <xf numFmtId="166" fontId="5" fillId="0" borderId="0" xfId="7" applyNumberFormat="1" applyFont="1" applyAlignment="1">
      <alignment horizontal="right" vertical="center"/>
    </xf>
    <xf numFmtId="166" fontId="6" fillId="0" borderId="0" xfId="7" applyNumberFormat="1" applyFont="1" applyAlignment="1">
      <alignment horizontal="right" vertical="center"/>
    </xf>
    <xf numFmtId="0" fontId="0" fillId="6" borderId="0" xfId="0" applyFill="1" applyAlignment="1">
      <alignment horizontal="center"/>
    </xf>
    <xf numFmtId="165" fontId="5" fillId="0" borderId="0" xfId="7" applyNumberFormat="1" applyFont="1" applyAlignment="1">
      <alignment horizontal="right" vertical="center"/>
    </xf>
    <xf numFmtId="165" fontId="6" fillId="0" borderId="0" xfId="7" applyNumberFormat="1" applyFont="1" applyAlignment="1">
      <alignment horizontal="right" vertical="center"/>
    </xf>
    <xf numFmtId="164" fontId="5" fillId="0" borderId="0" xfId="7" applyNumberFormat="1" applyFont="1" applyAlignment="1">
      <alignment horizontal="right" vertical="center"/>
    </xf>
    <xf numFmtId="164" fontId="6" fillId="0" borderId="0" xfId="7" applyNumberFormat="1" applyFont="1" applyAlignment="1">
      <alignment horizontal="right" vertical="center"/>
    </xf>
    <xf numFmtId="168" fontId="5" fillId="0" borderId="0" xfId="8" applyNumberFormat="1" applyFont="1" applyAlignment="1">
      <alignment horizontal="right" vertical="center"/>
    </xf>
    <xf numFmtId="1" fontId="5" fillId="0" borderId="0" xfId="8" applyNumberFormat="1" applyFont="1" applyAlignment="1">
      <alignment horizontal="right" vertical="center"/>
    </xf>
    <xf numFmtId="2" fontId="5" fillId="0" borderId="0" xfId="8" applyNumberFormat="1" applyFont="1" applyAlignment="1">
      <alignment horizontal="right" vertical="center"/>
    </xf>
    <xf numFmtId="167" fontId="5" fillId="0" borderId="0" xfId="8" applyNumberFormat="1" applyFont="1" applyAlignment="1">
      <alignment horizontal="right" vertical="center"/>
    </xf>
    <xf numFmtId="168" fontId="6" fillId="0" borderId="0" xfId="8" applyNumberFormat="1" applyFont="1" applyAlignment="1">
      <alignment horizontal="right" vertical="center"/>
    </xf>
    <xf numFmtId="1" fontId="6" fillId="0" borderId="0" xfId="8" applyNumberFormat="1" applyFont="1" applyAlignment="1">
      <alignment horizontal="right" vertical="center"/>
    </xf>
    <xf numFmtId="2" fontId="6" fillId="0" borderId="0" xfId="8" applyNumberFormat="1" applyFont="1" applyAlignment="1">
      <alignment horizontal="right" vertical="center"/>
    </xf>
    <xf numFmtId="167" fontId="6" fillId="0" borderId="0" xfId="8" applyNumberFormat="1" applyFont="1" applyAlignment="1">
      <alignment horizontal="right" vertical="center"/>
    </xf>
    <xf numFmtId="2" fontId="5" fillId="0" borderId="0" xfId="9" applyNumberFormat="1" applyFont="1" applyAlignment="1">
      <alignment horizontal="right" vertical="center"/>
    </xf>
    <xf numFmtId="1" fontId="5" fillId="0" borderId="0" xfId="9" applyNumberFormat="1" applyFont="1" applyAlignment="1">
      <alignment horizontal="right" vertical="center"/>
    </xf>
    <xf numFmtId="167" fontId="5" fillId="0" borderId="0" xfId="9" applyNumberFormat="1" applyFont="1" applyAlignment="1">
      <alignment horizontal="right" vertical="center"/>
    </xf>
    <xf numFmtId="2" fontId="6" fillId="0" borderId="0" xfId="9" applyNumberFormat="1" applyFont="1" applyAlignment="1">
      <alignment horizontal="right" vertical="center"/>
    </xf>
    <xf numFmtId="1" fontId="6" fillId="0" borderId="0" xfId="9" applyNumberFormat="1" applyFont="1" applyAlignment="1">
      <alignment horizontal="right" vertical="center"/>
    </xf>
    <xf numFmtId="167" fontId="6" fillId="0" borderId="0" xfId="9" applyNumberFormat="1" applyFont="1" applyAlignment="1">
      <alignment horizontal="right" vertical="center"/>
    </xf>
    <xf numFmtId="168" fontId="5" fillId="0" borderId="0" xfId="10" applyNumberFormat="1" applyFont="1" applyAlignment="1">
      <alignment horizontal="right" vertical="center"/>
    </xf>
    <xf numFmtId="1" fontId="5" fillId="0" borderId="0" xfId="10" applyNumberFormat="1" applyFont="1" applyAlignment="1">
      <alignment horizontal="right" vertical="center"/>
    </xf>
    <xf numFmtId="2" fontId="5" fillId="0" borderId="0" xfId="10" applyNumberFormat="1" applyFont="1" applyAlignment="1">
      <alignment horizontal="right" vertical="center"/>
    </xf>
    <xf numFmtId="167" fontId="5" fillId="0" borderId="0" xfId="10" applyNumberFormat="1" applyFont="1" applyAlignment="1">
      <alignment horizontal="right" vertical="center"/>
    </xf>
    <xf numFmtId="168" fontId="6" fillId="0" borderId="0" xfId="10" applyNumberFormat="1" applyFont="1" applyAlignment="1">
      <alignment horizontal="right" vertical="center"/>
    </xf>
    <xf numFmtId="1" fontId="6" fillId="0" borderId="0" xfId="10" applyNumberFormat="1" applyFont="1" applyAlignment="1">
      <alignment horizontal="right" vertical="center"/>
    </xf>
    <xf numFmtId="2" fontId="6" fillId="0" borderId="0" xfId="10" applyNumberFormat="1" applyFont="1" applyAlignment="1">
      <alignment horizontal="right" vertical="center"/>
    </xf>
    <xf numFmtId="167" fontId="6" fillId="0" borderId="0" xfId="10" applyNumberFormat="1" applyFont="1" applyAlignment="1">
      <alignment horizontal="right" vertical="center"/>
    </xf>
    <xf numFmtId="166" fontId="5" fillId="0" borderId="0" xfId="11" applyNumberFormat="1" applyFont="1" applyAlignment="1">
      <alignment horizontal="right" vertical="center"/>
    </xf>
    <xf numFmtId="1" fontId="5" fillId="0" borderId="0" xfId="11" applyNumberFormat="1" applyFont="1" applyAlignment="1">
      <alignment horizontal="right" vertical="center"/>
    </xf>
    <xf numFmtId="2" fontId="5" fillId="0" borderId="0" xfId="11" applyNumberFormat="1" applyFont="1" applyAlignment="1">
      <alignment horizontal="right" vertical="center"/>
    </xf>
    <xf numFmtId="167" fontId="5" fillId="0" borderId="0" xfId="11" applyNumberFormat="1" applyFont="1" applyAlignment="1">
      <alignment horizontal="right" vertical="center"/>
    </xf>
    <xf numFmtId="166" fontId="6" fillId="0" borderId="0" xfId="11" applyNumberFormat="1" applyFont="1" applyAlignment="1">
      <alignment horizontal="right" vertical="center"/>
    </xf>
    <xf numFmtId="1" fontId="6" fillId="0" borderId="0" xfId="11" applyNumberFormat="1" applyFont="1" applyAlignment="1">
      <alignment horizontal="right" vertical="center"/>
    </xf>
    <xf numFmtId="2" fontId="6" fillId="0" borderId="0" xfId="11" applyNumberFormat="1" applyFont="1" applyAlignment="1">
      <alignment horizontal="right" vertical="center"/>
    </xf>
    <xf numFmtId="167" fontId="6" fillId="0" borderId="0" xfId="11" applyNumberFormat="1" applyFont="1" applyAlignment="1">
      <alignment horizontal="right" vertical="center"/>
    </xf>
    <xf numFmtId="168" fontId="5" fillId="0" borderId="0" xfId="11" applyNumberFormat="1" applyFont="1" applyAlignment="1">
      <alignment horizontal="right" vertical="center"/>
    </xf>
    <xf numFmtId="168" fontId="6" fillId="0" borderId="0" xfId="11" applyNumberFormat="1" applyFont="1" applyAlignment="1">
      <alignment horizontal="right" vertical="center"/>
    </xf>
    <xf numFmtId="0" fontId="0" fillId="6" borderId="0" xfId="0" applyFill="1"/>
    <xf numFmtId="1" fontId="0" fillId="0" borderId="0" xfId="0" applyNumberFormat="1" applyAlignment="1">
      <alignment horizontal="center"/>
    </xf>
    <xf numFmtId="0" fontId="0" fillId="0" borderId="0" xfId="0" applyFill="1" applyAlignment="1">
      <alignment horizontal="center" wrapText="1"/>
    </xf>
    <xf numFmtId="0" fontId="11" fillId="0" borderId="0" xfId="2" applyNumberFormat="1" applyFont="1" applyFill="1" applyAlignment="1">
      <alignment horizontal="center"/>
    </xf>
    <xf numFmtId="168" fontId="6" fillId="2" borderId="0" xfId="2" applyNumberFormat="1" applyFont="1" applyFill="1" applyAlignment="1">
      <alignment horizontal="right" vertical="center" wrapText="1"/>
    </xf>
    <xf numFmtId="165" fontId="4" fillId="2" borderId="0" xfId="2" applyNumberFormat="1" applyFont="1" applyFill="1" applyAlignment="1">
      <alignment horizontal="right" vertical="center" wrapText="1"/>
    </xf>
    <xf numFmtId="167" fontId="4" fillId="2" borderId="0" xfId="2" applyNumberFormat="1" applyFont="1" applyFill="1" applyAlignment="1">
      <alignment horizontal="right" vertical="center" wrapText="1"/>
    </xf>
    <xf numFmtId="1" fontId="6" fillId="2" borderId="0" xfId="2" applyNumberFormat="1" applyFont="1" applyFill="1" applyAlignment="1">
      <alignment horizontal="right" vertical="center" wrapText="1"/>
    </xf>
    <xf numFmtId="0" fontId="0" fillId="0" borderId="0" xfId="0" applyAlignment="1">
      <alignment wrapText="1"/>
    </xf>
    <xf numFmtId="167" fontId="6" fillId="0" borderId="0" xfId="5" applyNumberFormat="1" applyFont="1" applyAlignment="1">
      <alignment horizontal="right" vertical="center" wrapText="1"/>
    </xf>
    <xf numFmtId="1" fontId="6" fillId="0" borderId="0" xfId="5" applyNumberFormat="1" applyFont="1" applyAlignment="1">
      <alignment horizontal="right" vertical="center" wrapText="1"/>
    </xf>
    <xf numFmtId="167" fontId="5" fillId="0" borderId="0" xfId="5" applyNumberFormat="1" applyFont="1" applyAlignment="1">
      <alignment horizontal="right" vertical="center" wrapText="1"/>
    </xf>
    <xf numFmtId="165" fontId="5" fillId="0" borderId="0" xfId="5" applyNumberFormat="1" applyFont="1" applyAlignment="1">
      <alignment horizontal="right" vertical="center" wrapText="1"/>
    </xf>
    <xf numFmtId="1" fontId="5" fillId="0" borderId="0" xfId="5" applyNumberFormat="1" applyFont="1" applyAlignment="1">
      <alignment horizontal="right" vertical="center" wrapText="1"/>
    </xf>
    <xf numFmtId="164" fontId="5" fillId="0" borderId="0" xfId="5" applyNumberFormat="1" applyFont="1" applyAlignment="1">
      <alignment horizontal="right" vertical="center" wrapText="1"/>
    </xf>
    <xf numFmtId="0" fontId="0" fillId="0" borderId="0" xfId="0" applyAlignment="1">
      <alignment horizontal="right" wrapText="1"/>
    </xf>
    <xf numFmtId="0" fontId="0" fillId="0" borderId="0" xfId="0" applyFill="1" applyAlignment="1">
      <alignment horizontal="right" wrapText="1"/>
    </xf>
    <xf numFmtId="0" fontId="0" fillId="0" borderId="0" xfId="0" applyFill="1" applyAlignment="1">
      <alignment wrapText="1"/>
    </xf>
    <xf numFmtId="0" fontId="0" fillId="2" borderId="0" xfId="0" applyFont="1" applyFill="1" applyAlignment="1">
      <alignment wrapText="1"/>
    </xf>
    <xf numFmtId="14" fontId="0" fillId="0" borderId="0" xfId="0" applyNumberFormat="1" applyAlignment="1">
      <alignment horizontal="center" wrapText="1"/>
    </xf>
    <xf numFmtId="9" fontId="0" fillId="0" borderId="0" xfId="0" applyNumberFormat="1" applyFill="1" applyAlignment="1">
      <alignment horizontal="right" wrapText="1"/>
    </xf>
    <xf numFmtId="0" fontId="0" fillId="2" borderId="0" xfId="0" applyFill="1" applyAlignment="1">
      <alignment horizontal="right" wrapText="1"/>
    </xf>
    <xf numFmtId="0" fontId="2" fillId="0" borderId="0" xfId="0" applyFont="1" applyAlignment="1">
      <alignment horizontal="center"/>
    </xf>
    <xf numFmtId="0" fontId="9" fillId="0" borderId="0" xfId="0" applyFont="1" applyAlignment="1">
      <alignment horizontal="center"/>
    </xf>
    <xf numFmtId="0" fontId="2" fillId="0" borderId="0" xfId="0" applyFont="1" applyAlignment="1">
      <alignment horizontal="center" wrapText="1"/>
    </xf>
    <xf numFmtId="0" fontId="0" fillId="6" borderId="0" xfId="0" applyFill="1" applyAlignment="1">
      <alignment horizontal="center" wrapText="1"/>
    </xf>
    <xf numFmtId="167" fontId="4" fillId="0" borderId="0" xfId="11" applyNumberFormat="1" applyFont="1" applyAlignment="1">
      <alignment horizontal="right" vertical="center"/>
    </xf>
    <xf numFmtId="167" fontId="5" fillId="0" borderId="0" xfId="11" applyNumberFormat="1" applyFont="1" applyAlignment="1">
      <alignment horizontal="right" vertical="center" wrapText="1"/>
    </xf>
    <xf numFmtId="170" fontId="4" fillId="0" borderId="0" xfId="2" applyNumberFormat="1" applyFont="1" applyAlignment="1">
      <alignment horizontal="right" vertical="center"/>
    </xf>
    <xf numFmtId="170" fontId="15" fillId="0" borderId="0" xfId="2" applyNumberFormat="1" applyFont="1" applyAlignment="1">
      <alignment horizontal="right" vertical="center"/>
    </xf>
    <xf numFmtId="170" fontId="16" fillId="0" borderId="0" xfId="2" applyNumberFormat="1" applyFont="1" applyAlignment="1">
      <alignment horizontal="right" vertical="center"/>
    </xf>
    <xf numFmtId="167" fontId="16" fillId="0" borderId="0" xfId="11" applyNumberFormat="1" applyFont="1" applyAlignment="1">
      <alignment horizontal="right" vertical="center"/>
    </xf>
    <xf numFmtId="167" fontId="14" fillId="0" borderId="0" xfId="11" applyNumberFormat="1" applyFont="1" applyAlignment="1">
      <alignment horizontal="right" vertical="center" wrapText="1"/>
    </xf>
    <xf numFmtId="165" fontId="6" fillId="0" borderId="0" xfId="12" applyNumberFormat="1" applyFont="1" applyAlignment="1">
      <alignment horizontal="right" vertical="center"/>
    </xf>
    <xf numFmtId="1" fontId="6" fillId="0" borderId="0" xfId="12" applyNumberFormat="1" applyFont="1" applyAlignment="1">
      <alignment horizontal="right" vertical="center"/>
    </xf>
    <xf numFmtId="167" fontId="6" fillId="0" borderId="0" xfId="12" applyNumberFormat="1" applyFont="1" applyAlignment="1">
      <alignment horizontal="right" vertical="center"/>
    </xf>
    <xf numFmtId="165" fontId="6" fillId="2" borderId="0" xfId="12" applyNumberFormat="1" applyFont="1" applyFill="1" applyAlignment="1">
      <alignment horizontal="right" vertical="center"/>
    </xf>
    <xf numFmtId="0" fontId="0" fillId="0" borderId="0" xfId="0" applyFont="1" applyFill="1" applyAlignment="1">
      <alignment horizontal="center"/>
    </xf>
    <xf numFmtId="0" fontId="0" fillId="0" borderId="0" xfId="0" applyFont="1" applyFill="1" applyAlignment="1">
      <alignment horizontal="center" wrapText="1"/>
    </xf>
    <xf numFmtId="1" fontId="0" fillId="0" borderId="0" xfId="0" applyNumberFormat="1" applyFill="1" applyAlignment="1">
      <alignment horizontal="center"/>
    </xf>
    <xf numFmtId="0" fontId="0" fillId="0" borderId="2" xfId="0" applyFont="1" applyFill="1" applyBorder="1" applyAlignment="1">
      <alignment horizontal="center" wrapText="1"/>
    </xf>
    <xf numFmtId="0" fontId="0" fillId="0" borderId="2" xfId="0" applyFill="1" applyBorder="1" applyAlignment="1">
      <alignment horizontal="center"/>
    </xf>
    <xf numFmtId="1" fontId="0" fillId="0" borderId="2" xfId="0" applyNumberFormat="1" applyFill="1" applyBorder="1" applyAlignment="1">
      <alignment horizontal="center"/>
    </xf>
    <xf numFmtId="164" fontId="0" fillId="0" borderId="2" xfId="0" applyNumberFormat="1" applyFill="1" applyBorder="1" applyAlignment="1">
      <alignment horizontal="center"/>
    </xf>
    <xf numFmtId="0" fontId="8" fillId="4" borderId="2" xfId="0" applyFont="1" applyFill="1" applyBorder="1"/>
    <xf numFmtId="0" fontId="8" fillId="5" borderId="2" xfId="0" applyFont="1" applyFill="1" applyBorder="1"/>
    <xf numFmtId="0" fontId="0" fillId="0" borderId="2" xfId="0" applyFont="1" applyFill="1" applyBorder="1" applyAlignment="1">
      <alignment horizontal="center"/>
    </xf>
    <xf numFmtId="0" fontId="8" fillId="4" borderId="3" xfId="0" applyFont="1" applyFill="1" applyBorder="1"/>
    <xf numFmtId="0" fontId="0" fillId="0" borderId="3" xfId="0" applyFont="1" applyFill="1" applyBorder="1" applyAlignment="1">
      <alignment horizontal="center" wrapText="1"/>
    </xf>
    <xf numFmtId="0" fontId="0" fillId="0" borderId="3" xfId="0" applyFill="1" applyBorder="1" applyAlignment="1">
      <alignment horizontal="center"/>
    </xf>
    <xf numFmtId="1" fontId="0" fillId="0" borderId="3" xfId="0" applyNumberFormat="1" applyFill="1" applyBorder="1" applyAlignment="1">
      <alignment horizontal="center"/>
    </xf>
    <xf numFmtId="164" fontId="0" fillId="0" borderId="3" xfId="0" applyNumberFormat="1" applyFill="1" applyBorder="1" applyAlignment="1">
      <alignment horizontal="center"/>
    </xf>
    <xf numFmtId="0" fontId="8" fillId="5" borderId="3" xfId="0" applyFont="1" applyFill="1" applyBorder="1"/>
    <xf numFmtId="0" fontId="0" fillId="0" borderId="3" xfId="0" applyBorder="1" applyAlignment="1">
      <alignment horizontal="center"/>
    </xf>
    <xf numFmtId="0" fontId="8" fillId="0" borderId="3" xfId="0" applyFont="1" applyBorder="1" applyAlignment="1">
      <alignment horizontal="center"/>
    </xf>
    <xf numFmtId="0" fontId="0" fillId="0" borderId="3" xfId="0" applyNumberFormat="1" applyBorder="1" applyAlignment="1">
      <alignment horizontal="center"/>
    </xf>
    <xf numFmtId="166" fontId="0" fillId="0" borderId="3" xfId="0" applyNumberFormat="1" applyBorder="1" applyAlignment="1">
      <alignment horizontal="center"/>
    </xf>
    <xf numFmtId="2" fontId="0" fillId="0" borderId="3" xfId="0" applyNumberFormat="1" applyBorder="1" applyAlignment="1">
      <alignment horizontal="center"/>
    </xf>
    <xf numFmtId="165" fontId="0" fillId="0" borderId="3" xfId="0" applyNumberFormat="1" applyBorder="1" applyAlignment="1">
      <alignment horizontal="center"/>
    </xf>
    <xf numFmtId="0" fontId="0" fillId="0" borderId="3" xfId="0" applyBorder="1"/>
    <xf numFmtId="0" fontId="0" fillId="0" borderId="3" xfId="0" applyFont="1" applyFill="1" applyBorder="1"/>
    <xf numFmtId="0" fontId="0" fillId="0" borderId="2" xfId="0" applyBorder="1" applyAlignment="1">
      <alignment horizontal="center"/>
    </xf>
    <xf numFmtId="0" fontId="8" fillId="0" borderId="2" xfId="0" applyFont="1" applyBorder="1" applyAlignment="1">
      <alignment horizontal="center"/>
    </xf>
    <xf numFmtId="0" fontId="0" fillId="0" borderId="2" xfId="0" applyNumberFormat="1" applyBorder="1" applyAlignment="1">
      <alignment horizontal="center"/>
    </xf>
    <xf numFmtId="166" fontId="0" fillId="0" borderId="2" xfId="0" applyNumberFormat="1" applyBorder="1" applyAlignment="1">
      <alignment horizontal="center"/>
    </xf>
    <xf numFmtId="2" fontId="0" fillId="0" borderId="2" xfId="0" applyNumberFormat="1" applyBorder="1" applyAlignment="1">
      <alignment horizontal="center"/>
    </xf>
    <xf numFmtId="165" fontId="0" fillId="0" borderId="2" xfId="0" applyNumberFormat="1" applyBorder="1" applyAlignment="1">
      <alignment horizontal="center"/>
    </xf>
    <xf numFmtId="0" fontId="0" fillId="0" borderId="2" xfId="0" applyBorder="1"/>
    <xf numFmtId="0" fontId="0" fillId="0" borderId="2" xfId="0" applyFont="1" applyFill="1" applyBorder="1"/>
    <xf numFmtId="0" fontId="0" fillId="0" borderId="4" xfId="0" applyBorder="1" applyAlignment="1">
      <alignment horizontal="center" vertical="top" wrapText="1"/>
    </xf>
    <xf numFmtId="0" fontId="0" fillId="7" borderId="0" xfId="0" applyFill="1"/>
    <xf numFmtId="0" fontId="0" fillId="7" borderId="0" xfId="0" applyFill="1" applyAlignment="1"/>
    <xf numFmtId="4" fontId="0" fillId="0" borderId="0" xfId="0" applyNumberFormat="1"/>
    <xf numFmtId="0" fontId="17" fillId="3" borderId="0" xfId="0" applyFont="1" applyFill="1" applyAlignment="1">
      <alignment horizontal="center" wrapText="1"/>
    </xf>
    <xf numFmtId="0" fontId="17" fillId="3" borderId="4" xfId="0" applyFont="1" applyFill="1" applyBorder="1" applyAlignment="1">
      <alignment horizontal="center" vertical="top" wrapText="1"/>
    </xf>
    <xf numFmtId="0" fontId="0" fillId="0" borderId="4" xfId="0" applyBorder="1" applyAlignment="1">
      <alignment wrapText="1"/>
    </xf>
    <xf numFmtId="166" fontId="17" fillId="3" borderId="0" xfId="0" applyNumberFormat="1" applyFont="1" applyFill="1" applyAlignment="1">
      <alignment horizontal="center" vertical="top" wrapText="1"/>
    </xf>
    <xf numFmtId="0" fontId="17" fillId="3" borderId="0" xfId="0" applyFont="1" applyFill="1" applyAlignment="1">
      <alignment vertical="center" wrapText="1"/>
    </xf>
    <xf numFmtId="0" fontId="0" fillId="0" borderId="0" xfId="0" applyAlignment="1">
      <alignment horizontal="center"/>
    </xf>
    <xf numFmtId="0" fontId="1" fillId="4" borderId="0" xfId="0" applyFont="1" applyFill="1" applyAlignment="1">
      <alignment horizontal="center"/>
    </xf>
    <xf numFmtId="0" fontId="1" fillId="5" borderId="0" xfId="0" applyFont="1" applyFill="1" applyAlignment="1">
      <alignment horizontal="center"/>
    </xf>
    <xf numFmtId="0" fontId="0" fillId="0" borderId="0" xfId="0" applyAlignment="1">
      <alignment horizontal="left" wrapText="1"/>
    </xf>
    <xf numFmtId="0" fontId="17" fillId="3" borderId="0" xfId="0" applyFont="1" applyFill="1" applyAlignment="1">
      <alignment horizontal="left"/>
    </xf>
  </cellXfs>
  <cellStyles count="13">
    <cellStyle name="Normální" xfId="0" builtinId="0"/>
    <cellStyle name="Normální_Genomic GC%" xfId="3"/>
    <cellStyle name="Normální_List3" xfId="2"/>
    <cellStyle name="Normální_S10 Basal leaves" xfId="4"/>
    <cellStyle name="Normální_S11 Median leaves" xfId="5"/>
    <cellStyle name="Normální_S12 Upper leaves" xfId="6"/>
    <cellStyle name="Normální_S2 Genomic GC" xfId="12"/>
    <cellStyle name="Normální_S5 Stomata" xfId="11"/>
    <cellStyle name="Normální_S6 Corolla" xfId="7"/>
    <cellStyle name="Normální_S7 Pappus" xfId="9"/>
    <cellStyle name="Normální_S8 Achenes" xfId="10"/>
    <cellStyle name="Normální_S9 Synantherium" xfId="8"/>
    <cellStyle name="Normální_Statistika" xfId="1"/>
  </cellStyles>
  <dxfs count="0"/>
  <tableStyles count="0" defaultTableStyle="TableStyleMedium2" defaultPivotStyle="PivotStyleLight16"/>
  <colors>
    <mruColors>
      <color rgb="FF6622C0"/>
      <color rgb="FF5723BF"/>
      <color rgb="FF5A077F"/>
      <color rgb="FF4A064A"/>
      <color rgb="FF5D075D"/>
      <color rgb="FF730754"/>
      <color rgb="FF7F074E"/>
      <color rgb="FF8E0858"/>
      <color rgb="FF7123BF"/>
      <color rgb="FF7F28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microsoft.com/office/2007/relationships/hdphoto" Target="../media/hdphoto4.wdp"/><Relationship Id="rId13" Type="http://schemas.openxmlformats.org/officeDocument/2006/relationships/image" Target="../media/image7.png"/><Relationship Id="rId18" Type="http://schemas.microsoft.com/office/2007/relationships/hdphoto" Target="../media/hdphoto9.wdp"/><Relationship Id="rId26" Type="http://schemas.microsoft.com/office/2007/relationships/hdphoto" Target="../media/hdphoto13.wdp"/><Relationship Id="rId3" Type="http://schemas.openxmlformats.org/officeDocument/2006/relationships/image" Target="../media/image2.png"/><Relationship Id="rId21" Type="http://schemas.openxmlformats.org/officeDocument/2006/relationships/image" Target="../media/image11.png"/><Relationship Id="rId7" Type="http://schemas.openxmlformats.org/officeDocument/2006/relationships/image" Target="../media/image4.png"/><Relationship Id="rId12" Type="http://schemas.microsoft.com/office/2007/relationships/hdphoto" Target="../media/hdphoto6.wdp"/><Relationship Id="rId17" Type="http://schemas.openxmlformats.org/officeDocument/2006/relationships/image" Target="../media/image9.png"/><Relationship Id="rId25" Type="http://schemas.openxmlformats.org/officeDocument/2006/relationships/image" Target="../media/image13.png"/><Relationship Id="rId2" Type="http://schemas.microsoft.com/office/2007/relationships/hdphoto" Target="../media/hdphoto1.wdp"/><Relationship Id="rId16" Type="http://schemas.microsoft.com/office/2007/relationships/hdphoto" Target="../media/hdphoto8.wdp"/><Relationship Id="rId20" Type="http://schemas.microsoft.com/office/2007/relationships/hdphoto" Target="../media/hdphoto10.wdp"/><Relationship Id="rId29" Type="http://schemas.openxmlformats.org/officeDocument/2006/relationships/image" Target="../media/image15.png"/><Relationship Id="rId1" Type="http://schemas.openxmlformats.org/officeDocument/2006/relationships/image" Target="../media/image1.png"/><Relationship Id="rId6" Type="http://schemas.microsoft.com/office/2007/relationships/hdphoto" Target="../media/hdphoto3.wdp"/><Relationship Id="rId11" Type="http://schemas.openxmlformats.org/officeDocument/2006/relationships/image" Target="../media/image6.png"/><Relationship Id="rId24" Type="http://schemas.microsoft.com/office/2007/relationships/hdphoto" Target="../media/hdphoto12.wdp"/><Relationship Id="rId5" Type="http://schemas.openxmlformats.org/officeDocument/2006/relationships/image" Target="../media/image3.png"/><Relationship Id="rId15" Type="http://schemas.openxmlformats.org/officeDocument/2006/relationships/image" Target="../media/image8.png"/><Relationship Id="rId23" Type="http://schemas.openxmlformats.org/officeDocument/2006/relationships/image" Target="../media/image12.png"/><Relationship Id="rId28" Type="http://schemas.microsoft.com/office/2007/relationships/hdphoto" Target="../media/hdphoto14.wdp"/><Relationship Id="rId10" Type="http://schemas.microsoft.com/office/2007/relationships/hdphoto" Target="../media/hdphoto5.wdp"/><Relationship Id="rId19" Type="http://schemas.openxmlformats.org/officeDocument/2006/relationships/image" Target="../media/image10.png"/><Relationship Id="rId31" Type="http://schemas.openxmlformats.org/officeDocument/2006/relationships/image" Target="../media/image16.png"/><Relationship Id="rId4" Type="http://schemas.microsoft.com/office/2007/relationships/hdphoto" Target="../media/hdphoto2.wdp"/><Relationship Id="rId9" Type="http://schemas.openxmlformats.org/officeDocument/2006/relationships/image" Target="../media/image5.png"/><Relationship Id="rId14" Type="http://schemas.microsoft.com/office/2007/relationships/hdphoto" Target="../media/hdphoto7.wdp"/><Relationship Id="rId22" Type="http://schemas.microsoft.com/office/2007/relationships/hdphoto" Target="../media/hdphoto11.wdp"/><Relationship Id="rId27" Type="http://schemas.openxmlformats.org/officeDocument/2006/relationships/image" Target="../media/image14.png"/><Relationship Id="rId30" Type="http://schemas.microsoft.com/office/2007/relationships/hdphoto" Target="../media/hdphoto15.wdp"/></Relationships>
</file>

<file path=xl/drawings/_rels/drawing2.xml.rels><?xml version="1.0" encoding="UTF-8" standalone="yes"?>
<Relationships xmlns="http://schemas.openxmlformats.org/package/2006/relationships"><Relationship Id="rId1" Type="http://schemas.openxmlformats.org/officeDocument/2006/relationships/image" Target="../media/image17.png"/></Relationships>
</file>

<file path=xl/drawings/_rels/drawing3.xml.rels><?xml version="1.0" encoding="UTF-8" standalone="yes"?>
<Relationships xmlns="http://schemas.openxmlformats.org/package/2006/relationships"><Relationship Id="rId1" Type="http://schemas.openxmlformats.org/officeDocument/2006/relationships/image" Target="../media/image18.emf"/></Relationships>
</file>

<file path=xl/drawings/drawing1.xml><?xml version="1.0" encoding="utf-8"?>
<xdr:wsDr xmlns:xdr="http://schemas.openxmlformats.org/drawingml/2006/spreadsheetDrawing" xmlns:a="http://schemas.openxmlformats.org/drawingml/2006/main">
  <xdr:oneCellAnchor>
    <xdr:from>
      <xdr:col>1</xdr:col>
      <xdr:colOff>0</xdr:colOff>
      <xdr:row>4</xdr:row>
      <xdr:rowOff>0</xdr:rowOff>
    </xdr:from>
    <xdr:ext cx="324733" cy="180000"/>
    <xdr:pic>
      <xdr:nvPicPr>
        <xdr:cNvPr id="18" name="Obrázek 17"/>
        <xdr:cNvPicPr>
          <a:picLocks/>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bright="19000"/>
                  </a14:imgEffect>
                </a14:imgLayer>
              </a14:imgProps>
            </a:ext>
          </a:extLst>
        </a:blip>
        <a:stretch>
          <a:fillRect/>
        </a:stretch>
      </xdr:blipFill>
      <xdr:spPr>
        <a:xfrm>
          <a:off x="0" y="381000"/>
          <a:ext cx="324733" cy="180000"/>
        </a:xfrm>
        <a:prstGeom prst="rect">
          <a:avLst/>
        </a:prstGeom>
      </xdr:spPr>
    </xdr:pic>
    <xdr:clientData/>
  </xdr:oneCellAnchor>
  <xdr:oneCellAnchor>
    <xdr:from>
      <xdr:col>1</xdr:col>
      <xdr:colOff>0</xdr:colOff>
      <xdr:row>5</xdr:row>
      <xdr:rowOff>0</xdr:rowOff>
    </xdr:from>
    <xdr:ext cx="324733" cy="180000"/>
    <xdr:pic>
      <xdr:nvPicPr>
        <xdr:cNvPr id="19" name="Obrázek 18"/>
        <xdr:cNvPicPr>
          <a:picLocks/>
        </xdr:cNvPicPr>
      </xdr:nvPicPr>
      <xdr:blipFill>
        <a:blip xmlns:r="http://schemas.openxmlformats.org/officeDocument/2006/relationships" r:embed="rId3">
          <a:extLst>
            <a:ext uri="{BEBA8EAE-BF5A-486C-A8C5-ECC9F3942E4B}">
              <a14:imgProps xmlns:a14="http://schemas.microsoft.com/office/drawing/2010/main">
                <a14:imgLayer r:embed="rId4">
                  <a14:imgEffect>
                    <a14:brightnessContrast bright="19000"/>
                  </a14:imgEffect>
                </a14:imgLayer>
              </a14:imgProps>
            </a:ext>
          </a:extLst>
        </a:blip>
        <a:stretch>
          <a:fillRect/>
        </a:stretch>
      </xdr:blipFill>
      <xdr:spPr>
        <a:xfrm>
          <a:off x="0" y="571500"/>
          <a:ext cx="324733" cy="180000"/>
        </a:xfrm>
        <a:prstGeom prst="rect">
          <a:avLst/>
        </a:prstGeom>
      </xdr:spPr>
    </xdr:pic>
    <xdr:clientData/>
  </xdr:oneCellAnchor>
  <xdr:oneCellAnchor>
    <xdr:from>
      <xdr:col>1</xdr:col>
      <xdr:colOff>0</xdr:colOff>
      <xdr:row>7</xdr:row>
      <xdr:rowOff>0</xdr:rowOff>
    </xdr:from>
    <xdr:ext cx="324733" cy="180000"/>
    <xdr:pic>
      <xdr:nvPicPr>
        <xdr:cNvPr id="26" name="Obrázek 25"/>
        <xdr:cNvPicPr>
          <a:picLocks/>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18000"/>
                  </a14:imgEffect>
                </a14:imgLayer>
              </a14:imgProps>
            </a:ext>
          </a:extLst>
        </a:blip>
        <a:stretch>
          <a:fillRect/>
        </a:stretch>
      </xdr:blipFill>
      <xdr:spPr>
        <a:xfrm>
          <a:off x="0" y="952500"/>
          <a:ext cx="324733" cy="180000"/>
        </a:xfrm>
        <a:prstGeom prst="rect">
          <a:avLst/>
        </a:prstGeom>
      </xdr:spPr>
    </xdr:pic>
    <xdr:clientData/>
  </xdr:oneCellAnchor>
  <xdr:oneCellAnchor>
    <xdr:from>
      <xdr:col>1</xdr:col>
      <xdr:colOff>0</xdr:colOff>
      <xdr:row>8</xdr:row>
      <xdr:rowOff>0</xdr:rowOff>
    </xdr:from>
    <xdr:ext cx="324733" cy="180000"/>
    <xdr:pic>
      <xdr:nvPicPr>
        <xdr:cNvPr id="31" name="Obrázek 30"/>
        <xdr:cNvPicPr>
          <a:picLocks/>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18000"/>
                  </a14:imgEffect>
                </a14:imgLayer>
              </a14:imgProps>
            </a:ext>
          </a:extLst>
        </a:blip>
        <a:stretch>
          <a:fillRect/>
        </a:stretch>
      </xdr:blipFill>
      <xdr:spPr>
        <a:xfrm>
          <a:off x="0" y="1143000"/>
          <a:ext cx="324733" cy="180000"/>
        </a:xfrm>
        <a:prstGeom prst="rect">
          <a:avLst/>
        </a:prstGeom>
      </xdr:spPr>
    </xdr:pic>
    <xdr:clientData/>
  </xdr:oneCellAnchor>
  <xdr:oneCellAnchor>
    <xdr:from>
      <xdr:col>1</xdr:col>
      <xdr:colOff>0</xdr:colOff>
      <xdr:row>9</xdr:row>
      <xdr:rowOff>0</xdr:rowOff>
    </xdr:from>
    <xdr:ext cx="324733" cy="180000"/>
    <xdr:pic>
      <xdr:nvPicPr>
        <xdr:cNvPr id="32" name="Obrázek 31"/>
        <xdr:cNvPicPr>
          <a:picLocks/>
        </xdr:cNvPicPr>
      </xdr:nvPicPr>
      <xdr:blipFill>
        <a:blip xmlns:r="http://schemas.openxmlformats.org/officeDocument/2006/relationships" r:embed="rId9">
          <a:extLst>
            <a:ext uri="{BEBA8EAE-BF5A-486C-A8C5-ECC9F3942E4B}">
              <a14:imgProps xmlns:a14="http://schemas.microsoft.com/office/drawing/2010/main">
                <a14:imgLayer r:embed="rId10">
                  <a14:imgEffect>
                    <a14:brightnessContrast bright="18000"/>
                  </a14:imgEffect>
                </a14:imgLayer>
              </a14:imgProps>
            </a:ext>
          </a:extLst>
        </a:blip>
        <a:stretch>
          <a:fillRect/>
        </a:stretch>
      </xdr:blipFill>
      <xdr:spPr>
        <a:xfrm>
          <a:off x="0" y="1333500"/>
          <a:ext cx="324733" cy="180000"/>
        </a:xfrm>
        <a:prstGeom prst="rect">
          <a:avLst/>
        </a:prstGeom>
      </xdr:spPr>
    </xdr:pic>
    <xdr:clientData/>
  </xdr:oneCellAnchor>
  <xdr:oneCellAnchor>
    <xdr:from>
      <xdr:col>1</xdr:col>
      <xdr:colOff>0</xdr:colOff>
      <xdr:row>10</xdr:row>
      <xdr:rowOff>0</xdr:rowOff>
    </xdr:from>
    <xdr:ext cx="324733" cy="180000"/>
    <xdr:pic>
      <xdr:nvPicPr>
        <xdr:cNvPr id="33" name="Obrázek 32"/>
        <xdr:cNvPicPr>
          <a:picLocks/>
        </xdr:cNvPicPr>
      </xdr:nvPicPr>
      <xdr:blipFill>
        <a:blip xmlns:r="http://schemas.openxmlformats.org/officeDocument/2006/relationships" r:embed="rId11">
          <a:extLst>
            <a:ext uri="{BEBA8EAE-BF5A-486C-A8C5-ECC9F3942E4B}">
              <a14:imgProps xmlns:a14="http://schemas.microsoft.com/office/drawing/2010/main">
                <a14:imgLayer r:embed="rId12">
                  <a14:imgEffect>
                    <a14:brightnessContrast bright="18000"/>
                  </a14:imgEffect>
                </a14:imgLayer>
              </a14:imgProps>
            </a:ext>
          </a:extLst>
        </a:blip>
        <a:stretch>
          <a:fillRect/>
        </a:stretch>
      </xdr:blipFill>
      <xdr:spPr>
        <a:xfrm>
          <a:off x="0" y="1524000"/>
          <a:ext cx="324733" cy="180000"/>
        </a:xfrm>
        <a:prstGeom prst="rect">
          <a:avLst/>
        </a:prstGeom>
      </xdr:spPr>
    </xdr:pic>
    <xdr:clientData/>
  </xdr:oneCellAnchor>
  <xdr:oneCellAnchor>
    <xdr:from>
      <xdr:col>1</xdr:col>
      <xdr:colOff>0</xdr:colOff>
      <xdr:row>11</xdr:row>
      <xdr:rowOff>0</xdr:rowOff>
    </xdr:from>
    <xdr:ext cx="324733" cy="180000"/>
    <xdr:pic>
      <xdr:nvPicPr>
        <xdr:cNvPr id="34" name="Obrázek 33"/>
        <xdr:cNvPicPr>
          <a:picLocks/>
        </xdr:cNvPicPr>
      </xdr:nvPicPr>
      <xdr:blipFill>
        <a:blip xmlns:r="http://schemas.openxmlformats.org/officeDocument/2006/relationships" r:embed="rId13">
          <a:extLst>
            <a:ext uri="{BEBA8EAE-BF5A-486C-A8C5-ECC9F3942E4B}">
              <a14:imgProps xmlns:a14="http://schemas.microsoft.com/office/drawing/2010/main">
                <a14:imgLayer r:embed="rId14">
                  <a14:imgEffect>
                    <a14:brightnessContrast bright="18000"/>
                  </a14:imgEffect>
                </a14:imgLayer>
              </a14:imgProps>
            </a:ext>
          </a:extLst>
        </a:blip>
        <a:stretch>
          <a:fillRect/>
        </a:stretch>
      </xdr:blipFill>
      <xdr:spPr>
        <a:xfrm>
          <a:off x="0" y="1714500"/>
          <a:ext cx="324733" cy="180000"/>
        </a:xfrm>
        <a:prstGeom prst="rect">
          <a:avLst/>
        </a:prstGeom>
      </xdr:spPr>
    </xdr:pic>
    <xdr:clientData/>
  </xdr:oneCellAnchor>
  <xdr:oneCellAnchor>
    <xdr:from>
      <xdr:col>1</xdr:col>
      <xdr:colOff>0</xdr:colOff>
      <xdr:row>12</xdr:row>
      <xdr:rowOff>0</xdr:rowOff>
    </xdr:from>
    <xdr:ext cx="324733" cy="180000"/>
    <xdr:pic>
      <xdr:nvPicPr>
        <xdr:cNvPr id="35" name="Obrázek 34"/>
        <xdr:cNvPicPr>
          <a:picLocks/>
        </xdr:cNvPicPr>
      </xdr:nvPicPr>
      <xdr:blipFill>
        <a:blip xmlns:r="http://schemas.openxmlformats.org/officeDocument/2006/relationships" r:embed="rId15">
          <a:extLst>
            <a:ext uri="{BEBA8EAE-BF5A-486C-A8C5-ECC9F3942E4B}">
              <a14:imgProps xmlns:a14="http://schemas.microsoft.com/office/drawing/2010/main">
                <a14:imgLayer r:embed="rId16">
                  <a14:imgEffect>
                    <a14:brightnessContrast bright="18000"/>
                  </a14:imgEffect>
                </a14:imgLayer>
              </a14:imgProps>
            </a:ext>
          </a:extLst>
        </a:blip>
        <a:stretch>
          <a:fillRect/>
        </a:stretch>
      </xdr:blipFill>
      <xdr:spPr>
        <a:xfrm>
          <a:off x="0" y="1905000"/>
          <a:ext cx="324733" cy="180000"/>
        </a:xfrm>
        <a:prstGeom prst="rect">
          <a:avLst/>
        </a:prstGeom>
      </xdr:spPr>
    </xdr:pic>
    <xdr:clientData/>
  </xdr:oneCellAnchor>
  <xdr:oneCellAnchor>
    <xdr:from>
      <xdr:col>1</xdr:col>
      <xdr:colOff>0</xdr:colOff>
      <xdr:row>13</xdr:row>
      <xdr:rowOff>0</xdr:rowOff>
    </xdr:from>
    <xdr:ext cx="324733" cy="180000"/>
    <xdr:pic>
      <xdr:nvPicPr>
        <xdr:cNvPr id="36" name="Obrázek 35"/>
        <xdr:cNvPicPr>
          <a:picLocks/>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18000"/>
                  </a14:imgEffect>
                </a14:imgLayer>
              </a14:imgProps>
            </a:ext>
          </a:extLst>
        </a:blip>
        <a:stretch>
          <a:fillRect/>
        </a:stretch>
      </xdr:blipFill>
      <xdr:spPr>
        <a:xfrm>
          <a:off x="0" y="2095500"/>
          <a:ext cx="324733" cy="180000"/>
        </a:xfrm>
        <a:prstGeom prst="rect">
          <a:avLst/>
        </a:prstGeom>
      </xdr:spPr>
    </xdr:pic>
    <xdr:clientData/>
  </xdr:oneCellAnchor>
  <xdr:oneCellAnchor>
    <xdr:from>
      <xdr:col>1</xdr:col>
      <xdr:colOff>0</xdr:colOff>
      <xdr:row>14</xdr:row>
      <xdr:rowOff>0</xdr:rowOff>
    </xdr:from>
    <xdr:ext cx="324733" cy="180000"/>
    <xdr:pic>
      <xdr:nvPicPr>
        <xdr:cNvPr id="37" name="Obrázek 36"/>
        <xdr:cNvPicPr>
          <a:picLocks/>
        </xdr:cNvPicPr>
      </xdr:nvPicPr>
      <xdr:blipFill>
        <a:blip xmlns:r="http://schemas.openxmlformats.org/officeDocument/2006/relationships" r:embed="rId19">
          <a:extLst>
            <a:ext uri="{BEBA8EAE-BF5A-486C-A8C5-ECC9F3942E4B}">
              <a14:imgProps xmlns:a14="http://schemas.microsoft.com/office/drawing/2010/main">
                <a14:imgLayer r:embed="rId20">
                  <a14:imgEffect>
                    <a14:brightnessContrast bright="24000"/>
                  </a14:imgEffect>
                </a14:imgLayer>
              </a14:imgProps>
            </a:ext>
          </a:extLst>
        </a:blip>
        <a:stretch>
          <a:fillRect/>
        </a:stretch>
      </xdr:blipFill>
      <xdr:spPr>
        <a:xfrm>
          <a:off x="0" y="2286000"/>
          <a:ext cx="324733" cy="180000"/>
        </a:xfrm>
        <a:prstGeom prst="rect">
          <a:avLst/>
        </a:prstGeom>
      </xdr:spPr>
    </xdr:pic>
    <xdr:clientData/>
  </xdr:oneCellAnchor>
  <xdr:oneCellAnchor>
    <xdr:from>
      <xdr:col>1</xdr:col>
      <xdr:colOff>0</xdr:colOff>
      <xdr:row>15</xdr:row>
      <xdr:rowOff>0</xdr:rowOff>
    </xdr:from>
    <xdr:ext cx="324733" cy="180000"/>
    <xdr:pic>
      <xdr:nvPicPr>
        <xdr:cNvPr id="38" name="Obrázek 37"/>
        <xdr:cNvPicPr>
          <a:picLocks/>
        </xdr:cNvPicPr>
      </xdr:nvPicPr>
      <xdr:blipFill>
        <a:blip xmlns:r="http://schemas.openxmlformats.org/officeDocument/2006/relationships" r:embed="rId21">
          <a:extLst>
            <a:ext uri="{BEBA8EAE-BF5A-486C-A8C5-ECC9F3942E4B}">
              <a14:imgProps xmlns:a14="http://schemas.microsoft.com/office/drawing/2010/main">
                <a14:imgLayer r:embed="rId22">
                  <a14:imgEffect>
                    <a14:brightnessContrast bright="24000"/>
                  </a14:imgEffect>
                </a14:imgLayer>
              </a14:imgProps>
            </a:ext>
          </a:extLst>
        </a:blip>
        <a:stretch>
          <a:fillRect/>
        </a:stretch>
      </xdr:blipFill>
      <xdr:spPr>
        <a:xfrm>
          <a:off x="0" y="2476500"/>
          <a:ext cx="324733" cy="180000"/>
        </a:xfrm>
        <a:prstGeom prst="rect">
          <a:avLst/>
        </a:prstGeom>
      </xdr:spPr>
    </xdr:pic>
    <xdr:clientData/>
  </xdr:oneCellAnchor>
  <xdr:oneCellAnchor>
    <xdr:from>
      <xdr:col>1</xdr:col>
      <xdr:colOff>0</xdr:colOff>
      <xdr:row>16</xdr:row>
      <xdr:rowOff>0</xdr:rowOff>
    </xdr:from>
    <xdr:ext cx="324733" cy="180000"/>
    <xdr:pic>
      <xdr:nvPicPr>
        <xdr:cNvPr id="39" name="Obrázek 38"/>
        <xdr:cNvPicPr>
          <a:picLocks/>
        </xdr:cNvPicPr>
      </xdr:nvPicPr>
      <xdr:blipFill>
        <a:blip xmlns:r="http://schemas.openxmlformats.org/officeDocument/2006/relationships" r:embed="rId23">
          <a:extLst>
            <a:ext uri="{BEBA8EAE-BF5A-486C-A8C5-ECC9F3942E4B}">
              <a14:imgProps xmlns:a14="http://schemas.microsoft.com/office/drawing/2010/main">
                <a14:imgLayer r:embed="rId24">
                  <a14:imgEffect>
                    <a14:brightnessContrast bright="24000"/>
                  </a14:imgEffect>
                </a14:imgLayer>
              </a14:imgProps>
            </a:ext>
          </a:extLst>
        </a:blip>
        <a:stretch>
          <a:fillRect/>
        </a:stretch>
      </xdr:blipFill>
      <xdr:spPr>
        <a:xfrm>
          <a:off x="0" y="2667000"/>
          <a:ext cx="324733" cy="180000"/>
        </a:xfrm>
        <a:prstGeom prst="rect">
          <a:avLst/>
        </a:prstGeom>
      </xdr:spPr>
    </xdr:pic>
    <xdr:clientData/>
  </xdr:oneCellAnchor>
  <xdr:oneCellAnchor>
    <xdr:from>
      <xdr:col>1</xdr:col>
      <xdr:colOff>0</xdr:colOff>
      <xdr:row>17</xdr:row>
      <xdr:rowOff>0</xdr:rowOff>
    </xdr:from>
    <xdr:ext cx="324733" cy="180000"/>
    <xdr:pic>
      <xdr:nvPicPr>
        <xdr:cNvPr id="40" name="Obrázek 39"/>
        <xdr:cNvPicPr>
          <a:picLocks/>
        </xdr:cNvPicPr>
      </xdr:nvPicPr>
      <xdr:blipFill>
        <a:blip xmlns:r="http://schemas.openxmlformats.org/officeDocument/2006/relationships" r:embed="rId25">
          <a:extLst>
            <a:ext uri="{BEBA8EAE-BF5A-486C-A8C5-ECC9F3942E4B}">
              <a14:imgProps xmlns:a14="http://schemas.microsoft.com/office/drawing/2010/main">
                <a14:imgLayer r:embed="rId26">
                  <a14:imgEffect>
                    <a14:brightnessContrast bright="24000"/>
                  </a14:imgEffect>
                </a14:imgLayer>
              </a14:imgProps>
            </a:ext>
          </a:extLst>
        </a:blip>
        <a:stretch>
          <a:fillRect/>
        </a:stretch>
      </xdr:blipFill>
      <xdr:spPr>
        <a:xfrm>
          <a:off x="0" y="2857500"/>
          <a:ext cx="324733" cy="180000"/>
        </a:xfrm>
        <a:prstGeom prst="rect">
          <a:avLst/>
        </a:prstGeom>
      </xdr:spPr>
    </xdr:pic>
    <xdr:clientData/>
  </xdr:oneCellAnchor>
  <xdr:oneCellAnchor>
    <xdr:from>
      <xdr:col>1</xdr:col>
      <xdr:colOff>0</xdr:colOff>
      <xdr:row>18</xdr:row>
      <xdr:rowOff>0</xdr:rowOff>
    </xdr:from>
    <xdr:ext cx="324733" cy="180000"/>
    <xdr:pic>
      <xdr:nvPicPr>
        <xdr:cNvPr id="41" name="Obrázek 40"/>
        <xdr:cNvPicPr>
          <a:picLocks/>
        </xdr:cNvPicPr>
      </xdr:nvPicPr>
      <xdr:blipFill>
        <a:blip xmlns:r="http://schemas.openxmlformats.org/officeDocument/2006/relationships" r:embed="rId27">
          <a:extLst>
            <a:ext uri="{BEBA8EAE-BF5A-486C-A8C5-ECC9F3942E4B}">
              <a14:imgProps xmlns:a14="http://schemas.microsoft.com/office/drawing/2010/main">
                <a14:imgLayer r:embed="rId28">
                  <a14:imgEffect>
                    <a14:brightnessContrast bright="24000"/>
                  </a14:imgEffect>
                </a14:imgLayer>
              </a14:imgProps>
            </a:ext>
          </a:extLst>
        </a:blip>
        <a:stretch>
          <a:fillRect/>
        </a:stretch>
      </xdr:blipFill>
      <xdr:spPr>
        <a:xfrm>
          <a:off x="0" y="3048000"/>
          <a:ext cx="324733" cy="180000"/>
        </a:xfrm>
        <a:prstGeom prst="rect">
          <a:avLst/>
        </a:prstGeom>
      </xdr:spPr>
    </xdr:pic>
    <xdr:clientData/>
  </xdr:oneCellAnchor>
  <xdr:oneCellAnchor>
    <xdr:from>
      <xdr:col>1</xdr:col>
      <xdr:colOff>0</xdr:colOff>
      <xdr:row>6</xdr:row>
      <xdr:rowOff>0</xdr:rowOff>
    </xdr:from>
    <xdr:ext cx="324000" cy="180000"/>
    <xdr:pic>
      <xdr:nvPicPr>
        <xdr:cNvPr id="42" name="Obrázek 41"/>
        <xdr:cNvPicPr>
          <a:picLocks/>
        </xdr:cNvPicPr>
      </xdr:nvPicPr>
      <xdr:blipFill>
        <a:blip xmlns:r="http://schemas.openxmlformats.org/officeDocument/2006/relationships" r:embed="rId29">
          <a:extLst>
            <a:ext uri="{BEBA8EAE-BF5A-486C-A8C5-ECC9F3942E4B}">
              <a14:imgProps xmlns:a14="http://schemas.microsoft.com/office/drawing/2010/main">
                <a14:imgLayer r:embed="rId30">
                  <a14:imgEffect>
                    <a14:brightnessContrast bright="19000"/>
                  </a14:imgEffect>
                </a14:imgLayer>
              </a14:imgProps>
            </a:ext>
          </a:extLst>
        </a:blip>
        <a:stretch>
          <a:fillRect/>
        </a:stretch>
      </xdr:blipFill>
      <xdr:spPr>
        <a:xfrm>
          <a:off x="0" y="762000"/>
          <a:ext cx="324000" cy="180000"/>
        </a:xfrm>
        <a:prstGeom prst="rect">
          <a:avLst/>
        </a:prstGeom>
      </xdr:spPr>
    </xdr:pic>
    <xdr:clientData/>
  </xdr:oneCellAnchor>
  <xdr:twoCellAnchor editAs="oneCell">
    <xdr:from>
      <xdr:col>0</xdr:col>
      <xdr:colOff>0</xdr:colOff>
      <xdr:row>23</xdr:row>
      <xdr:rowOff>0</xdr:rowOff>
    </xdr:from>
    <xdr:to>
      <xdr:col>11</xdr:col>
      <xdr:colOff>6732</xdr:colOff>
      <xdr:row>56</xdr:row>
      <xdr:rowOff>56029</xdr:rowOff>
    </xdr:to>
    <xdr:pic>
      <xdr:nvPicPr>
        <xdr:cNvPr id="2" name="Obrázek 1"/>
        <xdr:cNvPicPr>
          <a:picLocks noChangeAspect="1"/>
        </xdr:cNvPicPr>
      </xdr:nvPicPr>
      <xdr:blipFill>
        <a:blip xmlns:r="http://schemas.openxmlformats.org/officeDocument/2006/relationships" r:embed="rId31"/>
        <a:stretch>
          <a:fillRect/>
        </a:stretch>
      </xdr:blipFill>
      <xdr:spPr>
        <a:xfrm>
          <a:off x="0" y="5114925"/>
          <a:ext cx="7531482" cy="63425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0</xdr:colOff>
      <xdr:row>2</xdr:row>
      <xdr:rowOff>0</xdr:rowOff>
    </xdr:from>
    <xdr:to>
      <xdr:col>33</xdr:col>
      <xdr:colOff>406913</xdr:colOff>
      <xdr:row>53</xdr:row>
      <xdr:rowOff>141643</xdr:rowOff>
    </xdr:to>
    <xdr:pic>
      <xdr:nvPicPr>
        <xdr:cNvPr id="2" name="Obrázek 1"/>
        <xdr:cNvPicPr>
          <a:picLocks noChangeAspect="1"/>
        </xdr:cNvPicPr>
      </xdr:nvPicPr>
      <xdr:blipFill>
        <a:blip xmlns:r="http://schemas.openxmlformats.org/officeDocument/2006/relationships" r:embed="rId1"/>
        <a:stretch>
          <a:fillRect/>
        </a:stretch>
      </xdr:blipFill>
      <xdr:spPr>
        <a:xfrm>
          <a:off x="14959853" y="2095500"/>
          <a:ext cx="7847619" cy="9857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523875</xdr:colOff>
      <xdr:row>87</xdr:row>
      <xdr:rowOff>0</xdr:rowOff>
    </xdr:to>
    <xdr:pic>
      <xdr:nvPicPr>
        <xdr:cNvPr id="2" name="Obrázek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935075" cy="1657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9"/>
  <sheetViews>
    <sheetView tabSelected="1" workbookViewId="0"/>
  </sheetViews>
  <sheetFormatPr defaultRowHeight="14.5" x14ac:dyDescent="0.35"/>
  <sheetData>
    <row r="1" spans="1:1" s="24" customFormat="1" x14ac:dyDescent="0.35">
      <c r="A1" s="24" t="s">
        <v>488</v>
      </c>
    </row>
    <row r="3" spans="1:1" x14ac:dyDescent="0.35">
      <c r="A3" s="1" t="s">
        <v>484</v>
      </c>
    </row>
    <row r="5" spans="1:1" x14ac:dyDescent="0.35">
      <c r="A5" s="1" t="s">
        <v>485</v>
      </c>
    </row>
    <row r="6" spans="1:1" x14ac:dyDescent="0.35">
      <c r="A6" s="1"/>
    </row>
    <row r="7" spans="1:1" x14ac:dyDescent="0.35">
      <c r="A7" s="1" t="s">
        <v>489</v>
      </c>
    </row>
    <row r="8" spans="1:1" x14ac:dyDescent="0.35">
      <c r="A8" s="1"/>
    </row>
    <row r="9" spans="1:1" x14ac:dyDescent="0.35">
      <c r="A9" s="1" t="s">
        <v>486</v>
      </c>
    </row>
    <row r="10" spans="1:1" x14ac:dyDescent="0.35">
      <c r="A10" s="1"/>
    </row>
    <row r="11" spans="1:1" x14ac:dyDescent="0.35">
      <c r="A11" s="1" t="s">
        <v>490</v>
      </c>
    </row>
    <row r="12" spans="1:1" x14ac:dyDescent="0.35">
      <c r="A12" s="1"/>
    </row>
    <row r="13" spans="1:1" x14ac:dyDescent="0.35">
      <c r="A13" s="1" t="s">
        <v>498</v>
      </c>
    </row>
    <row r="14" spans="1:1" x14ac:dyDescent="0.35">
      <c r="A14" s="1"/>
    </row>
    <row r="15" spans="1:1" x14ac:dyDescent="0.35">
      <c r="A15" s="1" t="s">
        <v>497</v>
      </c>
    </row>
    <row r="16" spans="1:1" x14ac:dyDescent="0.35">
      <c r="A16" s="1"/>
    </row>
    <row r="17" spans="1:1" x14ac:dyDescent="0.35">
      <c r="A17" s="1" t="s">
        <v>496</v>
      </c>
    </row>
    <row r="18" spans="1:1" x14ac:dyDescent="0.35">
      <c r="A18" s="1"/>
    </row>
    <row r="19" spans="1:1" x14ac:dyDescent="0.35">
      <c r="A19" s="1" t="s">
        <v>495</v>
      </c>
    </row>
    <row r="20" spans="1:1" x14ac:dyDescent="0.35">
      <c r="A20" s="1"/>
    </row>
    <row r="21" spans="1:1" x14ac:dyDescent="0.35">
      <c r="A21" s="1" t="s">
        <v>491</v>
      </c>
    </row>
    <row r="23" spans="1:1" x14ac:dyDescent="0.35">
      <c r="A23" s="1" t="s">
        <v>494</v>
      </c>
    </row>
    <row r="25" spans="1:1" x14ac:dyDescent="0.35">
      <c r="A25" s="1" t="s">
        <v>493</v>
      </c>
    </row>
    <row r="27" spans="1:1" x14ac:dyDescent="0.35">
      <c r="A27" s="1" t="s">
        <v>492</v>
      </c>
    </row>
    <row r="29" spans="1:1" x14ac:dyDescent="0.35">
      <c r="A29" s="1" t="s">
        <v>487</v>
      </c>
    </row>
  </sheetData>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0"/>
  <sheetViews>
    <sheetView zoomScaleNormal="100" workbookViewId="0">
      <selection activeCell="E2" sqref="E2"/>
    </sheetView>
  </sheetViews>
  <sheetFormatPr defaultRowHeight="14.5" x14ac:dyDescent="0.35"/>
  <cols>
    <col min="2" max="2" width="18.1796875" customWidth="1"/>
    <col min="3" max="3" width="12.1796875" style="3" customWidth="1"/>
    <col min="4" max="4" width="14.81640625" style="3" customWidth="1"/>
    <col min="5" max="5" width="16.81640625" style="3" customWidth="1"/>
    <col min="8" max="8" width="11.7265625" customWidth="1"/>
    <col min="9" max="9" width="11.1796875" customWidth="1"/>
  </cols>
  <sheetData>
    <row r="1" spans="1:7" x14ac:dyDescent="0.35">
      <c r="A1" s="4"/>
      <c r="B1" s="4"/>
      <c r="C1" s="13"/>
      <c r="D1" s="13"/>
      <c r="E1" s="13"/>
      <c r="F1" s="4"/>
    </row>
    <row r="2" spans="1:7" ht="42" customHeight="1" x14ac:dyDescent="0.45">
      <c r="A2" s="4"/>
      <c r="B2" t="s">
        <v>6</v>
      </c>
      <c r="C2" s="69" t="s">
        <v>334</v>
      </c>
      <c r="D2" s="3" t="s">
        <v>46</v>
      </c>
      <c r="E2" s="240" t="s">
        <v>479</v>
      </c>
      <c r="F2" s="4"/>
    </row>
    <row r="3" spans="1:7" x14ac:dyDescent="0.35">
      <c r="A3" s="4"/>
      <c r="B3" s="10" t="s">
        <v>7</v>
      </c>
      <c r="C3" s="73" t="s">
        <v>165</v>
      </c>
      <c r="D3" s="49" t="s">
        <v>50</v>
      </c>
      <c r="E3" s="3">
        <v>4.9000000000000004</v>
      </c>
      <c r="F3" s="4"/>
      <c r="G3" s="73" t="s">
        <v>448</v>
      </c>
    </row>
    <row r="4" spans="1:7" x14ac:dyDescent="0.35">
      <c r="A4" s="4"/>
      <c r="B4" s="10" t="s">
        <v>7</v>
      </c>
      <c r="C4" s="73" t="s">
        <v>165</v>
      </c>
      <c r="D4" s="49" t="s">
        <v>50</v>
      </c>
      <c r="E4" s="3">
        <v>4.8</v>
      </c>
      <c r="F4" s="4"/>
      <c r="G4" s="97" t="s">
        <v>448</v>
      </c>
    </row>
    <row r="5" spans="1:7" x14ac:dyDescent="0.35">
      <c r="A5" s="4"/>
      <c r="B5" s="10" t="s">
        <v>7</v>
      </c>
      <c r="C5" s="73" t="s">
        <v>165</v>
      </c>
      <c r="D5" s="49" t="s">
        <v>50</v>
      </c>
      <c r="E5" s="3">
        <v>4.7</v>
      </c>
      <c r="F5" s="4"/>
      <c r="G5" s="97" t="s">
        <v>448</v>
      </c>
    </row>
    <row r="6" spans="1:7" x14ac:dyDescent="0.35">
      <c r="A6" s="4"/>
      <c r="B6" s="10" t="s">
        <v>7</v>
      </c>
      <c r="C6" s="73" t="s">
        <v>166</v>
      </c>
      <c r="D6" s="49" t="s">
        <v>50</v>
      </c>
      <c r="E6" s="3">
        <v>5.7</v>
      </c>
      <c r="F6" s="4"/>
      <c r="G6" s="97" t="s">
        <v>448</v>
      </c>
    </row>
    <row r="7" spans="1:7" x14ac:dyDescent="0.35">
      <c r="A7" s="4"/>
      <c r="B7" s="10" t="s">
        <v>7</v>
      </c>
      <c r="C7" s="73" t="s">
        <v>166</v>
      </c>
      <c r="D7" s="49" t="s">
        <v>50</v>
      </c>
      <c r="E7" s="3">
        <v>5.6</v>
      </c>
      <c r="F7" s="4"/>
      <c r="G7" s="97" t="s">
        <v>448</v>
      </c>
    </row>
    <row r="8" spans="1:7" x14ac:dyDescent="0.35">
      <c r="A8" s="4"/>
      <c r="B8" s="10" t="s">
        <v>7</v>
      </c>
      <c r="C8" s="73" t="s">
        <v>166</v>
      </c>
      <c r="D8" s="49" t="s">
        <v>50</v>
      </c>
      <c r="E8" s="3">
        <v>5.3</v>
      </c>
      <c r="F8" s="4"/>
      <c r="G8" s="97" t="s">
        <v>448</v>
      </c>
    </row>
    <row r="9" spans="1:7" x14ac:dyDescent="0.35">
      <c r="A9" s="4"/>
      <c r="B9" s="10" t="s">
        <v>7</v>
      </c>
      <c r="C9" s="73" t="s">
        <v>167</v>
      </c>
      <c r="D9" s="49" t="s">
        <v>50</v>
      </c>
      <c r="E9" s="3">
        <v>5.6</v>
      </c>
      <c r="F9" s="4"/>
      <c r="G9" s="97" t="s">
        <v>448</v>
      </c>
    </row>
    <row r="10" spans="1:7" x14ac:dyDescent="0.35">
      <c r="A10" s="4"/>
      <c r="B10" s="10" t="s">
        <v>7</v>
      </c>
      <c r="C10" s="73" t="s">
        <v>167</v>
      </c>
      <c r="D10" s="49" t="s">
        <v>50</v>
      </c>
      <c r="E10" s="3">
        <v>5.4</v>
      </c>
      <c r="F10" s="4"/>
      <c r="G10" s="97" t="s">
        <v>448</v>
      </c>
    </row>
    <row r="11" spans="1:7" x14ac:dyDescent="0.35">
      <c r="A11" s="4"/>
      <c r="B11" s="10" t="s">
        <v>7</v>
      </c>
      <c r="C11" s="73" t="s">
        <v>167</v>
      </c>
      <c r="D11" s="49" t="s">
        <v>50</v>
      </c>
      <c r="E11" s="3">
        <v>6.5</v>
      </c>
      <c r="F11" s="4"/>
      <c r="G11" s="97" t="s">
        <v>448</v>
      </c>
    </row>
    <row r="12" spans="1:7" x14ac:dyDescent="0.35">
      <c r="A12" s="4"/>
      <c r="B12" s="10" t="s">
        <v>7</v>
      </c>
      <c r="C12" s="73" t="s">
        <v>168</v>
      </c>
      <c r="D12" s="49" t="s">
        <v>50</v>
      </c>
      <c r="E12" s="3">
        <v>4.9000000000000004</v>
      </c>
      <c r="F12" s="4"/>
      <c r="G12" s="97" t="s">
        <v>448</v>
      </c>
    </row>
    <row r="13" spans="1:7" x14ac:dyDescent="0.35">
      <c r="A13" s="4"/>
      <c r="B13" s="10" t="s">
        <v>7</v>
      </c>
      <c r="C13" s="73" t="s">
        <v>168</v>
      </c>
      <c r="D13" s="49" t="s">
        <v>50</v>
      </c>
      <c r="E13" s="3">
        <v>5.5</v>
      </c>
      <c r="F13" s="4"/>
      <c r="G13" s="97" t="s">
        <v>448</v>
      </c>
    </row>
    <row r="14" spans="1:7" x14ac:dyDescent="0.35">
      <c r="A14" s="4"/>
      <c r="B14" s="10" t="s">
        <v>7</v>
      </c>
      <c r="C14" s="73" t="s">
        <v>168</v>
      </c>
      <c r="D14" s="49" t="s">
        <v>50</v>
      </c>
      <c r="E14" s="3">
        <v>4.8</v>
      </c>
      <c r="F14" s="4"/>
      <c r="G14" s="97" t="s">
        <v>448</v>
      </c>
    </row>
    <row r="15" spans="1:7" x14ac:dyDescent="0.35">
      <c r="A15" s="4"/>
      <c r="B15" s="10" t="s">
        <v>7</v>
      </c>
      <c r="C15" s="73" t="s">
        <v>169</v>
      </c>
      <c r="D15" s="49" t="s">
        <v>50</v>
      </c>
      <c r="E15" s="3">
        <v>5.6</v>
      </c>
      <c r="F15" s="4"/>
      <c r="G15" s="97" t="s">
        <v>448</v>
      </c>
    </row>
    <row r="16" spans="1:7" x14ac:dyDescent="0.35">
      <c r="A16" s="4"/>
      <c r="B16" s="10" t="s">
        <v>7</v>
      </c>
      <c r="C16" s="73" t="s">
        <v>169</v>
      </c>
      <c r="D16" s="49" t="s">
        <v>50</v>
      </c>
      <c r="E16" s="3">
        <v>5.4</v>
      </c>
      <c r="F16" s="4"/>
      <c r="G16" s="97" t="s">
        <v>448</v>
      </c>
    </row>
    <row r="17" spans="1:7" x14ac:dyDescent="0.35">
      <c r="A17" s="4"/>
      <c r="B17" s="10" t="s">
        <v>7</v>
      </c>
      <c r="C17" s="73" t="s">
        <v>169</v>
      </c>
      <c r="D17" s="49" t="s">
        <v>50</v>
      </c>
      <c r="E17" s="3">
        <v>5.0999999999999996</v>
      </c>
      <c r="F17" s="4"/>
      <c r="G17" s="97" t="s">
        <v>448</v>
      </c>
    </row>
    <row r="18" spans="1:7" x14ac:dyDescent="0.35">
      <c r="A18" s="4"/>
      <c r="B18" s="10" t="s">
        <v>7</v>
      </c>
      <c r="C18" s="73" t="s">
        <v>270</v>
      </c>
      <c r="D18" s="49" t="s">
        <v>50</v>
      </c>
      <c r="E18" s="3">
        <v>4.7</v>
      </c>
      <c r="F18" s="4"/>
      <c r="G18" s="97" t="s">
        <v>448</v>
      </c>
    </row>
    <row r="19" spans="1:7" x14ac:dyDescent="0.35">
      <c r="A19" s="4"/>
      <c r="B19" s="10" t="s">
        <v>7</v>
      </c>
      <c r="C19" s="73" t="s">
        <v>270</v>
      </c>
      <c r="D19" s="49" t="s">
        <v>50</v>
      </c>
      <c r="E19" s="3">
        <v>5.4</v>
      </c>
      <c r="F19" s="4"/>
      <c r="G19" s="97" t="s">
        <v>448</v>
      </c>
    </row>
    <row r="20" spans="1:7" x14ac:dyDescent="0.35">
      <c r="A20" s="4"/>
      <c r="B20" s="10" t="s">
        <v>7</v>
      </c>
      <c r="C20" s="73" t="s">
        <v>270</v>
      </c>
      <c r="D20" s="49" t="s">
        <v>50</v>
      </c>
      <c r="E20" s="3">
        <v>5.0999999999999996</v>
      </c>
      <c r="F20" s="4"/>
      <c r="G20" s="97" t="s">
        <v>448</v>
      </c>
    </row>
    <row r="21" spans="1:7" x14ac:dyDescent="0.35">
      <c r="A21" s="4"/>
      <c r="B21" s="10" t="s">
        <v>7</v>
      </c>
      <c r="C21" s="73" t="s">
        <v>306</v>
      </c>
      <c r="D21" s="49" t="s">
        <v>50</v>
      </c>
      <c r="E21" s="3">
        <v>5.0999999999999996</v>
      </c>
      <c r="F21" s="4"/>
      <c r="G21" s="97" t="s">
        <v>448</v>
      </c>
    </row>
    <row r="22" spans="1:7" x14ac:dyDescent="0.35">
      <c r="A22" s="4"/>
      <c r="B22" s="10" t="s">
        <v>7</v>
      </c>
      <c r="C22" s="73" t="s">
        <v>306</v>
      </c>
      <c r="D22" s="49" t="s">
        <v>50</v>
      </c>
      <c r="E22" s="3">
        <v>4.4000000000000004</v>
      </c>
      <c r="F22" s="4"/>
      <c r="G22" s="97" t="s">
        <v>448</v>
      </c>
    </row>
    <row r="23" spans="1:7" x14ac:dyDescent="0.35">
      <c r="A23" s="4"/>
      <c r="B23" s="10" t="s">
        <v>7</v>
      </c>
      <c r="C23" s="73" t="s">
        <v>306</v>
      </c>
      <c r="D23" s="49" t="s">
        <v>50</v>
      </c>
      <c r="E23" s="3">
        <v>4.2</v>
      </c>
      <c r="F23" s="4"/>
      <c r="G23" s="97" t="s">
        <v>448</v>
      </c>
    </row>
    <row r="24" spans="1:7" x14ac:dyDescent="0.35">
      <c r="A24" s="4"/>
      <c r="B24" s="10" t="s">
        <v>7</v>
      </c>
      <c r="C24" s="73" t="s">
        <v>307</v>
      </c>
      <c r="D24" s="49" t="s">
        <v>50</v>
      </c>
      <c r="E24" s="3">
        <v>4.3</v>
      </c>
      <c r="F24" s="4"/>
      <c r="G24" s="97" t="s">
        <v>448</v>
      </c>
    </row>
    <row r="25" spans="1:7" x14ac:dyDescent="0.35">
      <c r="A25" s="4"/>
      <c r="B25" s="10" t="s">
        <v>7</v>
      </c>
      <c r="C25" s="73" t="s">
        <v>307</v>
      </c>
      <c r="D25" s="49" t="s">
        <v>50</v>
      </c>
      <c r="E25" s="3">
        <v>4.5</v>
      </c>
      <c r="F25" s="4"/>
      <c r="G25" s="97" t="s">
        <v>448</v>
      </c>
    </row>
    <row r="26" spans="1:7" x14ac:dyDescent="0.35">
      <c r="A26" s="4"/>
      <c r="B26" s="10" t="s">
        <v>7</v>
      </c>
      <c r="C26" s="73" t="s">
        <v>308</v>
      </c>
      <c r="D26" s="49" t="s">
        <v>50</v>
      </c>
      <c r="E26" s="3">
        <v>4.5999999999999996</v>
      </c>
      <c r="F26" s="4"/>
      <c r="G26" s="97" t="s">
        <v>448</v>
      </c>
    </row>
    <row r="27" spans="1:7" x14ac:dyDescent="0.35">
      <c r="A27" s="4"/>
      <c r="B27" s="10" t="s">
        <v>7</v>
      </c>
      <c r="C27" s="73" t="s">
        <v>308</v>
      </c>
      <c r="D27" s="49" t="s">
        <v>50</v>
      </c>
      <c r="E27" s="3">
        <v>4.3</v>
      </c>
      <c r="F27" s="4"/>
      <c r="G27" s="97" t="s">
        <v>448</v>
      </c>
    </row>
    <row r="28" spans="1:7" x14ac:dyDescent="0.35">
      <c r="A28" s="4"/>
      <c r="B28" s="10" t="s">
        <v>7</v>
      </c>
      <c r="C28" s="73" t="s">
        <v>170</v>
      </c>
      <c r="D28" s="49" t="s">
        <v>51</v>
      </c>
      <c r="E28" s="3">
        <v>6.7</v>
      </c>
      <c r="F28" s="4"/>
      <c r="G28" s="97" t="s">
        <v>449</v>
      </c>
    </row>
    <row r="29" spans="1:7" x14ac:dyDescent="0.35">
      <c r="A29" s="4"/>
      <c r="B29" s="10" t="s">
        <v>7</v>
      </c>
      <c r="C29" s="73" t="s">
        <v>170</v>
      </c>
      <c r="D29" s="49" t="s">
        <v>51</v>
      </c>
      <c r="E29" s="3">
        <v>8.1</v>
      </c>
      <c r="F29" s="4"/>
      <c r="G29" s="97" t="s">
        <v>449</v>
      </c>
    </row>
    <row r="30" spans="1:7" x14ac:dyDescent="0.35">
      <c r="A30" s="4"/>
      <c r="B30" s="10" t="s">
        <v>7</v>
      </c>
      <c r="C30" s="73" t="s">
        <v>170</v>
      </c>
      <c r="D30" s="49" t="s">
        <v>51</v>
      </c>
      <c r="E30" s="3">
        <v>8.6</v>
      </c>
      <c r="F30" s="4"/>
      <c r="G30" s="97" t="s">
        <v>449</v>
      </c>
    </row>
    <row r="31" spans="1:7" x14ac:dyDescent="0.35">
      <c r="A31" s="4"/>
      <c r="B31" s="10" t="s">
        <v>7</v>
      </c>
      <c r="C31" s="73" t="s">
        <v>171</v>
      </c>
      <c r="D31" s="49" t="s">
        <v>51</v>
      </c>
      <c r="E31" s="3">
        <v>7.7</v>
      </c>
      <c r="F31" s="4"/>
      <c r="G31" s="97" t="s">
        <v>449</v>
      </c>
    </row>
    <row r="32" spans="1:7" x14ac:dyDescent="0.35">
      <c r="A32" s="4"/>
      <c r="B32" s="10" t="s">
        <v>7</v>
      </c>
      <c r="C32" s="73" t="s">
        <v>171</v>
      </c>
      <c r="D32" s="49" t="s">
        <v>51</v>
      </c>
      <c r="E32" s="3">
        <v>8.6999999999999993</v>
      </c>
      <c r="F32" s="4"/>
      <c r="G32" s="97" t="s">
        <v>449</v>
      </c>
    </row>
    <row r="33" spans="1:7" x14ac:dyDescent="0.35">
      <c r="A33" s="4"/>
      <c r="B33" s="10" t="s">
        <v>7</v>
      </c>
      <c r="C33" s="73" t="s">
        <v>171</v>
      </c>
      <c r="D33" s="49" t="s">
        <v>51</v>
      </c>
      <c r="E33" s="3">
        <v>9.4</v>
      </c>
      <c r="F33" s="4"/>
      <c r="G33" s="97" t="s">
        <v>449</v>
      </c>
    </row>
    <row r="34" spans="1:7" x14ac:dyDescent="0.35">
      <c r="A34" s="4"/>
      <c r="B34" s="10" t="s">
        <v>7</v>
      </c>
      <c r="C34" s="73" t="s">
        <v>172</v>
      </c>
      <c r="D34" s="49" t="s">
        <v>51</v>
      </c>
      <c r="E34" s="3">
        <v>9.3000000000000007</v>
      </c>
      <c r="F34" s="4"/>
      <c r="G34" s="97" t="s">
        <v>449</v>
      </c>
    </row>
    <row r="35" spans="1:7" x14ac:dyDescent="0.35">
      <c r="A35" s="4"/>
      <c r="B35" s="10" t="s">
        <v>7</v>
      </c>
      <c r="C35" s="73" t="s">
        <v>172</v>
      </c>
      <c r="D35" s="49" t="s">
        <v>51</v>
      </c>
      <c r="E35" s="3">
        <v>9.1</v>
      </c>
      <c r="F35" s="4"/>
      <c r="G35" s="97" t="s">
        <v>449</v>
      </c>
    </row>
    <row r="36" spans="1:7" x14ac:dyDescent="0.35">
      <c r="A36" s="4"/>
      <c r="B36" s="10" t="s">
        <v>7</v>
      </c>
      <c r="C36" s="73" t="s">
        <v>172</v>
      </c>
      <c r="D36" s="49" t="s">
        <v>51</v>
      </c>
      <c r="E36" s="3">
        <v>9.1999999999999993</v>
      </c>
      <c r="F36" s="4"/>
      <c r="G36" s="97" t="s">
        <v>449</v>
      </c>
    </row>
    <row r="37" spans="1:7" x14ac:dyDescent="0.35">
      <c r="A37" s="4"/>
      <c r="B37" s="10" t="s">
        <v>7</v>
      </c>
      <c r="C37" s="73" t="s">
        <v>173</v>
      </c>
      <c r="D37" s="49" t="s">
        <v>51</v>
      </c>
      <c r="E37" s="3">
        <v>7.8</v>
      </c>
      <c r="F37" s="4"/>
      <c r="G37" s="97" t="s">
        <v>449</v>
      </c>
    </row>
    <row r="38" spans="1:7" x14ac:dyDescent="0.35">
      <c r="A38" s="4"/>
      <c r="B38" s="10" t="s">
        <v>7</v>
      </c>
      <c r="C38" s="73" t="s">
        <v>173</v>
      </c>
      <c r="D38" s="49" t="s">
        <v>51</v>
      </c>
      <c r="E38" s="3">
        <v>6.8</v>
      </c>
      <c r="F38" s="4"/>
      <c r="G38" s="97" t="s">
        <v>449</v>
      </c>
    </row>
    <row r="39" spans="1:7" x14ac:dyDescent="0.35">
      <c r="A39" s="4"/>
      <c r="B39" s="10" t="s">
        <v>7</v>
      </c>
      <c r="C39" s="73" t="s">
        <v>173</v>
      </c>
      <c r="D39" s="49" t="s">
        <v>51</v>
      </c>
      <c r="E39" s="3">
        <v>8.4</v>
      </c>
      <c r="F39" s="4"/>
      <c r="G39" s="97" t="s">
        <v>449</v>
      </c>
    </row>
    <row r="40" spans="1:7" x14ac:dyDescent="0.35">
      <c r="A40" s="4"/>
      <c r="B40" s="10" t="s">
        <v>7</v>
      </c>
      <c r="C40" s="73" t="s">
        <v>174</v>
      </c>
      <c r="D40" s="49" t="s">
        <v>51</v>
      </c>
      <c r="E40" s="3">
        <v>8</v>
      </c>
      <c r="F40" s="4"/>
      <c r="G40" s="97" t="s">
        <v>449</v>
      </c>
    </row>
    <row r="41" spans="1:7" x14ac:dyDescent="0.35">
      <c r="A41" s="4"/>
      <c r="B41" s="10" t="s">
        <v>7</v>
      </c>
      <c r="C41" s="73" t="s">
        <v>174</v>
      </c>
      <c r="D41" s="49" t="s">
        <v>51</v>
      </c>
      <c r="E41" s="3">
        <v>8.6</v>
      </c>
      <c r="F41" s="4"/>
      <c r="G41" s="97" t="s">
        <v>449</v>
      </c>
    </row>
    <row r="42" spans="1:7" x14ac:dyDescent="0.35">
      <c r="A42" s="4"/>
      <c r="B42" s="10" t="s">
        <v>7</v>
      </c>
      <c r="C42" s="73" t="s">
        <v>174</v>
      </c>
      <c r="D42" s="49" t="s">
        <v>51</v>
      </c>
      <c r="E42" s="3">
        <v>7.9</v>
      </c>
      <c r="F42" s="4"/>
      <c r="G42" s="97" t="s">
        <v>449</v>
      </c>
    </row>
    <row r="43" spans="1:7" x14ac:dyDescent="0.35">
      <c r="A43" s="4"/>
      <c r="B43" s="10" t="s">
        <v>7</v>
      </c>
      <c r="C43" s="73" t="s">
        <v>265</v>
      </c>
      <c r="D43" s="49" t="s">
        <v>51</v>
      </c>
      <c r="E43" s="3">
        <v>7.8</v>
      </c>
      <c r="F43" s="4"/>
      <c r="G43" s="97" t="s">
        <v>449</v>
      </c>
    </row>
    <row r="44" spans="1:7" x14ac:dyDescent="0.35">
      <c r="A44" s="4"/>
      <c r="B44" s="10" t="s">
        <v>7</v>
      </c>
      <c r="C44" s="73" t="s">
        <v>265</v>
      </c>
      <c r="D44" s="49" t="s">
        <v>51</v>
      </c>
      <c r="E44" s="3">
        <v>6.3</v>
      </c>
      <c r="F44" s="4"/>
      <c r="G44" s="97" t="s">
        <v>449</v>
      </c>
    </row>
    <row r="45" spans="1:7" x14ac:dyDescent="0.35">
      <c r="A45" s="4"/>
      <c r="B45" s="10" t="s">
        <v>7</v>
      </c>
      <c r="C45" s="73" t="s">
        <v>265</v>
      </c>
      <c r="D45" s="49" t="s">
        <v>51</v>
      </c>
      <c r="E45" s="3">
        <v>8.6</v>
      </c>
      <c r="F45" s="4"/>
      <c r="G45" s="97" t="s">
        <v>449</v>
      </c>
    </row>
    <row r="46" spans="1:7" x14ac:dyDescent="0.35">
      <c r="A46" s="4"/>
      <c r="B46" s="10" t="s">
        <v>7</v>
      </c>
      <c r="C46" s="73" t="s">
        <v>309</v>
      </c>
      <c r="D46" s="49" t="s">
        <v>51</v>
      </c>
      <c r="E46" s="3">
        <v>6.8</v>
      </c>
      <c r="F46" s="4"/>
      <c r="G46" s="97" t="s">
        <v>449</v>
      </c>
    </row>
    <row r="47" spans="1:7" x14ac:dyDescent="0.35">
      <c r="A47" s="4"/>
      <c r="B47" s="10" t="s">
        <v>7</v>
      </c>
      <c r="C47" s="73" t="s">
        <v>309</v>
      </c>
      <c r="D47" s="49" t="s">
        <v>51</v>
      </c>
      <c r="E47" s="3">
        <v>7.6</v>
      </c>
      <c r="F47" s="4"/>
      <c r="G47" s="97" t="s">
        <v>449</v>
      </c>
    </row>
    <row r="48" spans="1:7" x14ac:dyDescent="0.35">
      <c r="A48" s="4"/>
      <c r="B48" s="10" t="s">
        <v>7</v>
      </c>
      <c r="C48" s="73" t="s">
        <v>309</v>
      </c>
      <c r="D48" s="49" t="s">
        <v>51</v>
      </c>
      <c r="E48" s="3">
        <v>7.8</v>
      </c>
      <c r="F48" s="4"/>
      <c r="G48" s="97" t="s">
        <v>449</v>
      </c>
    </row>
    <row r="49" spans="1:7" x14ac:dyDescent="0.35">
      <c r="A49" s="4"/>
      <c r="B49" s="10" t="s">
        <v>7</v>
      </c>
      <c r="C49" s="73" t="s">
        <v>310</v>
      </c>
      <c r="D49" s="49" t="s">
        <v>51</v>
      </c>
      <c r="E49" s="3">
        <v>7.3</v>
      </c>
      <c r="F49" s="4"/>
      <c r="G49" s="97" t="s">
        <v>449</v>
      </c>
    </row>
    <row r="50" spans="1:7" x14ac:dyDescent="0.35">
      <c r="A50" s="4"/>
      <c r="B50" s="10" t="s">
        <v>7</v>
      </c>
      <c r="C50" s="73" t="s">
        <v>310</v>
      </c>
      <c r="D50" s="49" t="s">
        <v>51</v>
      </c>
      <c r="E50" s="3">
        <v>8</v>
      </c>
      <c r="F50" s="4"/>
      <c r="G50" s="97" t="s">
        <v>449</v>
      </c>
    </row>
    <row r="51" spans="1:7" x14ac:dyDescent="0.35">
      <c r="A51" s="4"/>
      <c r="B51" s="10" t="s">
        <v>7</v>
      </c>
      <c r="C51" s="73" t="s">
        <v>311</v>
      </c>
      <c r="D51" s="49" t="s">
        <v>51</v>
      </c>
      <c r="E51" s="3">
        <v>8</v>
      </c>
      <c r="F51" s="4"/>
      <c r="G51" s="97" t="s">
        <v>449</v>
      </c>
    </row>
    <row r="52" spans="1:7" x14ac:dyDescent="0.35">
      <c r="A52" s="4"/>
      <c r="B52" s="10" t="s">
        <v>7</v>
      </c>
      <c r="C52" s="73" t="s">
        <v>311</v>
      </c>
      <c r="D52" s="49" t="s">
        <v>51</v>
      </c>
      <c r="E52" s="3">
        <v>7.8</v>
      </c>
      <c r="F52" s="4"/>
      <c r="G52" s="97" t="s">
        <v>449</v>
      </c>
    </row>
    <row r="53" spans="1:7" x14ac:dyDescent="0.35">
      <c r="A53" s="4"/>
      <c r="B53" s="10" t="s">
        <v>8</v>
      </c>
      <c r="C53" s="73" t="s">
        <v>228</v>
      </c>
      <c r="D53" s="49" t="s">
        <v>50</v>
      </c>
      <c r="E53" s="3">
        <v>4.4000000000000004</v>
      </c>
      <c r="F53" s="4"/>
      <c r="G53" s="73" t="s">
        <v>450</v>
      </c>
    </row>
    <row r="54" spans="1:7" x14ac:dyDescent="0.35">
      <c r="A54" s="4"/>
      <c r="B54" s="10" t="s">
        <v>8</v>
      </c>
      <c r="C54" s="73" t="s">
        <v>228</v>
      </c>
      <c r="D54" s="49" t="s">
        <v>50</v>
      </c>
      <c r="E54" s="3">
        <v>4.2</v>
      </c>
      <c r="F54" s="4"/>
      <c r="G54" s="97" t="s">
        <v>450</v>
      </c>
    </row>
    <row r="55" spans="1:7" x14ac:dyDescent="0.35">
      <c r="A55" s="4"/>
      <c r="B55" s="10" t="s">
        <v>8</v>
      </c>
      <c r="C55" s="73" t="s">
        <v>228</v>
      </c>
      <c r="D55" s="49" t="s">
        <v>50</v>
      </c>
      <c r="E55" s="3">
        <v>4.2</v>
      </c>
      <c r="F55" s="4"/>
      <c r="G55" s="97" t="s">
        <v>450</v>
      </c>
    </row>
    <row r="56" spans="1:7" x14ac:dyDescent="0.35">
      <c r="A56" s="4"/>
      <c r="B56" s="10" t="s">
        <v>8</v>
      </c>
      <c r="C56" s="73" t="s">
        <v>229</v>
      </c>
      <c r="D56" s="49" t="s">
        <v>50</v>
      </c>
      <c r="E56" s="3">
        <v>4.3</v>
      </c>
      <c r="F56" s="4"/>
      <c r="G56" s="97" t="s">
        <v>450</v>
      </c>
    </row>
    <row r="57" spans="1:7" x14ac:dyDescent="0.35">
      <c r="A57" s="4"/>
      <c r="B57" s="10" t="s">
        <v>8</v>
      </c>
      <c r="C57" s="73" t="s">
        <v>229</v>
      </c>
      <c r="D57" s="49" t="s">
        <v>50</v>
      </c>
      <c r="E57" s="3">
        <v>5.0999999999999996</v>
      </c>
      <c r="F57" s="4"/>
      <c r="G57" s="97" t="s">
        <v>450</v>
      </c>
    </row>
    <row r="58" spans="1:7" x14ac:dyDescent="0.35">
      <c r="A58" s="4"/>
      <c r="B58" s="10" t="s">
        <v>8</v>
      </c>
      <c r="C58" s="73" t="s">
        <v>229</v>
      </c>
      <c r="D58" s="49" t="s">
        <v>50</v>
      </c>
      <c r="E58" s="3">
        <v>4.3</v>
      </c>
      <c r="F58" s="4"/>
      <c r="G58" s="97" t="s">
        <v>450</v>
      </c>
    </row>
    <row r="59" spans="1:7" x14ac:dyDescent="0.35">
      <c r="A59" s="4"/>
      <c r="B59" s="10" t="s">
        <v>8</v>
      </c>
      <c r="C59" s="73" t="s">
        <v>230</v>
      </c>
      <c r="D59" s="49" t="s">
        <v>50</v>
      </c>
      <c r="E59" s="3">
        <v>5</v>
      </c>
      <c r="F59" s="4"/>
      <c r="G59" s="97" t="s">
        <v>450</v>
      </c>
    </row>
    <row r="60" spans="1:7" x14ac:dyDescent="0.35">
      <c r="A60" s="4"/>
      <c r="B60" s="10" t="s">
        <v>8</v>
      </c>
      <c r="C60" s="73" t="s">
        <v>230</v>
      </c>
      <c r="D60" s="49" t="s">
        <v>50</v>
      </c>
      <c r="E60" s="3">
        <v>4.4000000000000004</v>
      </c>
      <c r="F60" s="4"/>
      <c r="G60" s="97" t="s">
        <v>450</v>
      </c>
    </row>
    <row r="61" spans="1:7" x14ac:dyDescent="0.35">
      <c r="A61" s="4"/>
      <c r="B61" s="10" t="s">
        <v>8</v>
      </c>
      <c r="C61" s="73" t="s">
        <v>230</v>
      </c>
      <c r="D61" s="49" t="s">
        <v>50</v>
      </c>
      <c r="E61" s="3">
        <v>4.5999999999999996</v>
      </c>
      <c r="F61" s="4"/>
      <c r="G61" s="97" t="s">
        <v>450</v>
      </c>
    </row>
    <row r="62" spans="1:7" x14ac:dyDescent="0.35">
      <c r="A62" s="4"/>
      <c r="B62" s="10" t="s">
        <v>8</v>
      </c>
      <c r="C62" s="73" t="s">
        <v>231</v>
      </c>
      <c r="D62" s="49" t="s">
        <v>50</v>
      </c>
      <c r="E62" s="3">
        <v>4.9000000000000004</v>
      </c>
      <c r="F62" s="4"/>
      <c r="G62" s="97" t="s">
        <v>450</v>
      </c>
    </row>
    <row r="63" spans="1:7" x14ac:dyDescent="0.35">
      <c r="A63" s="4"/>
      <c r="B63" s="10" t="s">
        <v>8</v>
      </c>
      <c r="C63" s="73" t="s">
        <v>231</v>
      </c>
      <c r="D63" s="49" t="s">
        <v>50</v>
      </c>
      <c r="E63" s="3">
        <v>4.9000000000000004</v>
      </c>
      <c r="F63" s="4"/>
      <c r="G63" s="97" t="s">
        <v>450</v>
      </c>
    </row>
    <row r="64" spans="1:7" x14ac:dyDescent="0.35">
      <c r="A64" s="4"/>
      <c r="B64" s="10" t="s">
        <v>8</v>
      </c>
      <c r="C64" s="73" t="s">
        <v>231</v>
      </c>
      <c r="D64" s="49" t="s">
        <v>50</v>
      </c>
      <c r="E64" s="3">
        <v>5</v>
      </c>
      <c r="F64" s="4"/>
      <c r="G64" s="97" t="s">
        <v>450</v>
      </c>
    </row>
    <row r="65" spans="1:7" x14ac:dyDescent="0.35">
      <c r="A65" s="4"/>
      <c r="B65" s="10" t="s">
        <v>8</v>
      </c>
      <c r="C65" s="73" t="s">
        <v>232</v>
      </c>
      <c r="D65" s="49" t="s">
        <v>50</v>
      </c>
      <c r="E65" s="3">
        <v>4.8</v>
      </c>
      <c r="F65" s="4"/>
      <c r="G65" s="97" t="s">
        <v>450</v>
      </c>
    </row>
    <row r="66" spans="1:7" x14ac:dyDescent="0.35">
      <c r="A66" s="4"/>
      <c r="B66" s="10" t="s">
        <v>8</v>
      </c>
      <c r="C66" s="73" t="s">
        <v>232</v>
      </c>
      <c r="D66" s="49" t="s">
        <v>50</v>
      </c>
      <c r="E66" s="3">
        <v>4.5</v>
      </c>
      <c r="F66" s="4"/>
      <c r="G66" s="97" t="s">
        <v>450</v>
      </c>
    </row>
    <row r="67" spans="1:7" x14ac:dyDescent="0.35">
      <c r="A67" s="4"/>
      <c r="B67" s="10" t="s">
        <v>8</v>
      </c>
      <c r="C67" s="73" t="s">
        <v>232</v>
      </c>
      <c r="D67" s="49" t="s">
        <v>50</v>
      </c>
      <c r="E67" s="3">
        <v>4.4000000000000004</v>
      </c>
      <c r="F67" s="4"/>
      <c r="G67" s="97" t="s">
        <v>450</v>
      </c>
    </row>
    <row r="68" spans="1:7" x14ac:dyDescent="0.35">
      <c r="A68" s="4"/>
      <c r="B68" s="10" t="s">
        <v>8</v>
      </c>
      <c r="C68" s="73" t="s">
        <v>266</v>
      </c>
      <c r="D68" s="49" t="s">
        <v>50</v>
      </c>
      <c r="E68" s="3">
        <v>4.5999999999999996</v>
      </c>
      <c r="F68" s="4"/>
      <c r="G68" s="97" t="s">
        <v>450</v>
      </c>
    </row>
    <row r="69" spans="1:7" x14ac:dyDescent="0.35">
      <c r="A69" s="4"/>
      <c r="B69" s="10" t="s">
        <v>8</v>
      </c>
      <c r="C69" s="73" t="s">
        <v>266</v>
      </c>
      <c r="D69" s="49" t="s">
        <v>50</v>
      </c>
      <c r="E69" s="3">
        <v>4.9000000000000004</v>
      </c>
      <c r="F69" s="4"/>
      <c r="G69" s="97" t="s">
        <v>450</v>
      </c>
    </row>
    <row r="70" spans="1:7" x14ac:dyDescent="0.35">
      <c r="A70" s="4"/>
      <c r="B70" s="10" t="s">
        <v>8</v>
      </c>
      <c r="C70" s="73" t="s">
        <v>266</v>
      </c>
      <c r="D70" s="49" t="s">
        <v>50</v>
      </c>
      <c r="E70" s="3">
        <v>4.9000000000000004</v>
      </c>
      <c r="F70" s="4"/>
      <c r="G70" s="97" t="s">
        <v>450</v>
      </c>
    </row>
    <row r="71" spans="1:7" x14ac:dyDescent="0.35">
      <c r="A71" s="4"/>
      <c r="B71" s="10" t="s">
        <v>8</v>
      </c>
      <c r="C71" s="73" t="s">
        <v>255</v>
      </c>
      <c r="D71" s="49" t="s">
        <v>50</v>
      </c>
      <c r="E71" s="3">
        <v>4.5</v>
      </c>
      <c r="F71" s="4"/>
      <c r="G71" s="97" t="s">
        <v>450</v>
      </c>
    </row>
    <row r="72" spans="1:7" x14ac:dyDescent="0.35">
      <c r="A72" s="4"/>
      <c r="B72" s="10" t="s">
        <v>8</v>
      </c>
      <c r="C72" s="73" t="s">
        <v>255</v>
      </c>
      <c r="D72" s="49" t="s">
        <v>50</v>
      </c>
      <c r="E72" s="3">
        <v>5</v>
      </c>
      <c r="F72" s="4"/>
      <c r="G72" s="97" t="s">
        <v>450</v>
      </c>
    </row>
    <row r="73" spans="1:7" x14ac:dyDescent="0.35">
      <c r="A73" s="4"/>
      <c r="B73" s="10" t="s">
        <v>8</v>
      </c>
      <c r="C73" s="73" t="s">
        <v>255</v>
      </c>
      <c r="D73" s="49" t="s">
        <v>50</v>
      </c>
      <c r="E73" s="3">
        <v>4.2</v>
      </c>
      <c r="F73" s="4"/>
      <c r="G73" s="97" t="s">
        <v>450</v>
      </c>
    </row>
    <row r="74" spans="1:7" x14ac:dyDescent="0.35">
      <c r="A74" s="4"/>
      <c r="B74" s="10" t="s">
        <v>8</v>
      </c>
      <c r="C74" s="73" t="s">
        <v>256</v>
      </c>
      <c r="D74" s="49" t="s">
        <v>50</v>
      </c>
      <c r="E74" s="3">
        <v>5.0999999999999996</v>
      </c>
      <c r="F74" s="4"/>
      <c r="G74" s="97" t="s">
        <v>450</v>
      </c>
    </row>
    <row r="75" spans="1:7" x14ac:dyDescent="0.35">
      <c r="A75" s="4"/>
      <c r="B75" s="10" t="s">
        <v>8</v>
      </c>
      <c r="C75" s="73" t="s">
        <v>256</v>
      </c>
      <c r="D75" s="49" t="s">
        <v>50</v>
      </c>
      <c r="E75" s="3">
        <v>5</v>
      </c>
      <c r="F75" s="4"/>
      <c r="G75" s="97" t="s">
        <v>450</v>
      </c>
    </row>
    <row r="76" spans="1:7" x14ac:dyDescent="0.35">
      <c r="A76" s="4"/>
      <c r="B76" s="10" t="s">
        <v>8</v>
      </c>
      <c r="C76" s="73" t="s">
        <v>256</v>
      </c>
      <c r="D76" s="49" t="s">
        <v>50</v>
      </c>
      <c r="E76" s="3">
        <v>4.7</v>
      </c>
      <c r="F76" s="4"/>
      <c r="G76" s="97" t="s">
        <v>450</v>
      </c>
    </row>
    <row r="77" spans="1:7" x14ac:dyDescent="0.35">
      <c r="A77" s="4"/>
      <c r="B77" s="10" t="s">
        <v>8</v>
      </c>
      <c r="C77" s="73" t="s">
        <v>256</v>
      </c>
      <c r="D77" s="49" t="s">
        <v>50</v>
      </c>
      <c r="E77" s="3">
        <v>4.9000000000000004</v>
      </c>
      <c r="F77" s="4"/>
      <c r="G77" s="97" t="s">
        <v>450</v>
      </c>
    </row>
    <row r="78" spans="1:7" x14ac:dyDescent="0.35">
      <c r="A78" s="4"/>
      <c r="B78" s="10" t="s">
        <v>8</v>
      </c>
      <c r="C78" s="73" t="s">
        <v>233</v>
      </c>
      <c r="D78" s="49" t="s">
        <v>51</v>
      </c>
      <c r="E78" s="3">
        <v>7.5</v>
      </c>
      <c r="F78" s="4"/>
      <c r="G78" s="97" t="s">
        <v>451</v>
      </c>
    </row>
    <row r="79" spans="1:7" x14ac:dyDescent="0.35">
      <c r="A79" s="4"/>
      <c r="B79" s="10" t="s">
        <v>8</v>
      </c>
      <c r="C79" s="73" t="s">
        <v>233</v>
      </c>
      <c r="D79" s="49" t="s">
        <v>51</v>
      </c>
      <c r="E79" s="3">
        <v>7.8</v>
      </c>
      <c r="F79" s="4"/>
      <c r="G79" s="97" t="s">
        <v>451</v>
      </c>
    </row>
    <row r="80" spans="1:7" x14ac:dyDescent="0.35">
      <c r="A80" s="4"/>
      <c r="B80" s="10" t="s">
        <v>8</v>
      </c>
      <c r="C80" s="73" t="s">
        <v>233</v>
      </c>
      <c r="D80" s="49" t="s">
        <v>51</v>
      </c>
      <c r="E80" s="3">
        <v>7.4</v>
      </c>
      <c r="F80" s="4"/>
      <c r="G80" s="97" t="s">
        <v>451</v>
      </c>
    </row>
    <row r="81" spans="1:7" x14ac:dyDescent="0.35">
      <c r="A81" s="4"/>
      <c r="B81" s="10" t="s">
        <v>8</v>
      </c>
      <c r="C81" s="73" t="s">
        <v>234</v>
      </c>
      <c r="D81" s="49" t="s">
        <v>51</v>
      </c>
      <c r="E81" s="3">
        <v>8.6999999999999993</v>
      </c>
      <c r="F81" s="4"/>
      <c r="G81" s="97" t="s">
        <v>451</v>
      </c>
    </row>
    <row r="82" spans="1:7" x14ac:dyDescent="0.35">
      <c r="A82" s="4"/>
      <c r="B82" s="10" t="s">
        <v>8</v>
      </c>
      <c r="C82" s="73" t="s">
        <v>234</v>
      </c>
      <c r="D82" s="49" t="s">
        <v>51</v>
      </c>
      <c r="E82" s="3">
        <v>8.1999999999999993</v>
      </c>
      <c r="F82" s="4"/>
      <c r="G82" s="97" t="s">
        <v>451</v>
      </c>
    </row>
    <row r="83" spans="1:7" x14ac:dyDescent="0.35">
      <c r="A83" s="4"/>
      <c r="B83" s="10" t="s">
        <v>8</v>
      </c>
      <c r="C83" s="73" t="s">
        <v>234</v>
      </c>
      <c r="D83" s="49" t="s">
        <v>51</v>
      </c>
      <c r="E83" s="3">
        <v>8.4</v>
      </c>
      <c r="F83" s="4"/>
      <c r="G83" s="97" t="s">
        <v>451</v>
      </c>
    </row>
    <row r="84" spans="1:7" x14ac:dyDescent="0.35">
      <c r="A84" s="4"/>
      <c r="B84" s="10" t="s">
        <v>8</v>
      </c>
      <c r="C84" s="73" t="s">
        <v>235</v>
      </c>
      <c r="D84" s="49" t="s">
        <v>51</v>
      </c>
      <c r="E84" s="3">
        <v>8.6</v>
      </c>
      <c r="F84" s="4"/>
      <c r="G84" s="97" t="s">
        <v>451</v>
      </c>
    </row>
    <row r="85" spans="1:7" x14ac:dyDescent="0.35">
      <c r="A85" s="4"/>
      <c r="B85" s="10" t="s">
        <v>8</v>
      </c>
      <c r="C85" s="73" t="s">
        <v>235</v>
      </c>
      <c r="D85" s="49" t="s">
        <v>51</v>
      </c>
      <c r="E85" s="3">
        <v>8.1999999999999993</v>
      </c>
      <c r="F85" s="4"/>
      <c r="G85" s="97" t="s">
        <v>451</v>
      </c>
    </row>
    <row r="86" spans="1:7" x14ac:dyDescent="0.35">
      <c r="A86" s="4"/>
      <c r="B86" s="10" t="s">
        <v>8</v>
      </c>
      <c r="C86" s="73" t="s">
        <v>235</v>
      </c>
      <c r="D86" s="49" t="s">
        <v>51</v>
      </c>
      <c r="E86" s="3">
        <v>8.5</v>
      </c>
      <c r="F86" s="4"/>
      <c r="G86" s="97" t="s">
        <v>451</v>
      </c>
    </row>
    <row r="87" spans="1:7" x14ac:dyDescent="0.35">
      <c r="A87" s="4"/>
      <c r="B87" s="10" t="s">
        <v>8</v>
      </c>
      <c r="C87" s="73" t="s">
        <v>236</v>
      </c>
      <c r="D87" s="49" t="s">
        <v>51</v>
      </c>
      <c r="E87" s="3">
        <v>8.3000000000000007</v>
      </c>
      <c r="F87" s="4"/>
      <c r="G87" s="97" t="s">
        <v>451</v>
      </c>
    </row>
    <row r="88" spans="1:7" x14ac:dyDescent="0.35">
      <c r="A88" s="4"/>
      <c r="B88" s="10" t="s">
        <v>8</v>
      </c>
      <c r="C88" s="73" t="s">
        <v>236</v>
      </c>
      <c r="D88" s="49" t="s">
        <v>51</v>
      </c>
      <c r="E88" s="3">
        <v>7.9</v>
      </c>
      <c r="F88" s="4"/>
      <c r="G88" s="97" t="s">
        <v>451</v>
      </c>
    </row>
    <row r="89" spans="1:7" x14ac:dyDescent="0.35">
      <c r="A89" s="4"/>
      <c r="B89" s="10" t="s">
        <v>8</v>
      </c>
      <c r="C89" s="73" t="s">
        <v>236</v>
      </c>
      <c r="D89" s="49" t="s">
        <v>51</v>
      </c>
      <c r="E89" s="3">
        <v>7.9</v>
      </c>
      <c r="F89" s="4"/>
      <c r="G89" s="97" t="s">
        <v>451</v>
      </c>
    </row>
    <row r="90" spans="1:7" x14ac:dyDescent="0.35">
      <c r="A90" s="4"/>
      <c r="B90" s="10" t="s">
        <v>8</v>
      </c>
      <c r="C90" s="73" t="s">
        <v>237</v>
      </c>
      <c r="D90" s="49" t="s">
        <v>51</v>
      </c>
      <c r="E90" s="3">
        <v>8.4</v>
      </c>
      <c r="F90" s="4"/>
      <c r="G90" s="97" t="s">
        <v>451</v>
      </c>
    </row>
    <row r="91" spans="1:7" x14ac:dyDescent="0.35">
      <c r="A91" s="4"/>
      <c r="B91" s="10" t="s">
        <v>8</v>
      </c>
      <c r="C91" s="73" t="s">
        <v>237</v>
      </c>
      <c r="D91" s="49" t="s">
        <v>51</v>
      </c>
      <c r="E91" s="3">
        <v>9.1</v>
      </c>
      <c r="F91" s="4"/>
      <c r="G91" s="97" t="s">
        <v>451</v>
      </c>
    </row>
    <row r="92" spans="1:7" x14ac:dyDescent="0.35">
      <c r="A92" s="4"/>
      <c r="B92" s="10" t="s">
        <v>8</v>
      </c>
      <c r="C92" s="73" t="s">
        <v>237</v>
      </c>
      <c r="D92" s="49" t="s">
        <v>51</v>
      </c>
      <c r="E92" s="3">
        <v>7.9</v>
      </c>
      <c r="F92" s="4"/>
      <c r="G92" s="97" t="s">
        <v>451</v>
      </c>
    </row>
    <row r="93" spans="1:7" x14ac:dyDescent="0.35">
      <c r="A93" s="4"/>
      <c r="B93" s="10" t="s">
        <v>8</v>
      </c>
      <c r="C93" s="73" t="s">
        <v>267</v>
      </c>
      <c r="D93" s="49" t="s">
        <v>51</v>
      </c>
      <c r="E93" s="3">
        <v>9.3000000000000007</v>
      </c>
      <c r="F93" s="4"/>
      <c r="G93" s="97" t="s">
        <v>451</v>
      </c>
    </row>
    <row r="94" spans="1:7" x14ac:dyDescent="0.35">
      <c r="A94" s="4"/>
      <c r="B94" s="10" t="s">
        <v>8</v>
      </c>
      <c r="C94" s="73" t="s">
        <v>267</v>
      </c>
      <c r="D94" s="49" t="s">
        <v>51</v>
      </c>
      <c r="E94" s="3">
        <v>9.1999999999999993</v>
      </c>
      <c r="F94" s="4"/>
      <c r="G94" s="97" t="s">
        <v>451</v>
      </c>
    </row>
    <row r="95" spans="1:7" x14ac:dyDescent="0.35">
      <c r="A95" s="4"/>
      <c r="B95" s="10" t="s">
        <v>8</v>
      </c>
      <c r="C95" s="73" t="s">
        <v>267</v>
      </c>
      <c r="D95" s="49" t="s">
        <v>51</v>
      </c>
      <c r="E95" s="3">
        <v>9.4</v>
      </c>
      <c r="F95" s="4"/>
      <c r="G95" s="97" t="s">
        <v>451</v>
      </c>
    </row>
    <row r="96" spans="1:7" x14ac:dyDescent="0.35">
      <c r="A96" s="4"/>
      <c r="B96" s="10" t="s">
        <v>8</v>
      </c>
      <c r="C96" s="73" t="s">
        <v>268</v>
      </c>
      <c r="D96" s="49" t="s">
        <v>51</v>
      </c>
      <c r="E96" s="3">
        <v>7.8</v>
      </c>
      <c r="F96" s="4"/>
      <c r="G96" s="97" t="s">
        <v>451</v>
      </c>
    </row>
    <row r="97" spans="1:7" x14ac:dyDescent="0.35">
      <c r="A97" s="4"/>
      <c r="B97" s="10" t="s">
        <v>8</v>
      </c>
      <c r="C97" s="73" t="s">
        <v>268</v>
      </c>
      <c r="D97" s="49" t="s">
        <v>51</v>
      </c>
      <c r="E97" s="3">
        <v>8.6999999999999993</v>
      </c>
      <c r="F97" s="4"/>
      <c r="G97" s="97" t="s">
        <v>451</v>
      </c>
    </row>
    <row r="98" spans="1:7" x14ac:dyDescent="0.35">
      <c r="A98" s="4"/>
      <c r="B98" s="10" t="s">
        <v>8</v>
      </c>
      <c r="C98" s="73" t="s">
        <v>268</v>
      </c>
      <c r="D98" s="49" t="s">
        <v>51</v>
      </c>
      <c r="E98" s="3">
        <v>9</v>
      </c>
      <c r="F98" s="4"/>
      <c r="G98" s="97" t="s">
        <v>451</v>
      </c>
    </row>
    <row r="99" spans="1:7" x14ac:dyDescent="0.35">
      <c r="A99" s="4"/>
      <c r="B99" s="10" t="s">
        <v>8</v>
      </c>
      <c r="C99" s="73" t="s">
        <v>269</v>
      </c>
      <c r="D99" s="49" t="s">
        <v>51</v>
      </c>
      <c r="E99" s="3">
        <v>9.1999999999999993</v>
      </c>
      <c r="F99" s="4"/>
      <c r="G99" s="97" t="s">
        <v>451</v>
      </c>
    </row>
    <row r="100" spans="1:7" x14ac:dyDescent="0.35">
      <c r="A100" s="4"/>
      <c r="B100" s="10" t="s">
        <v>8</v>
      </c>
      <c r="C100" s="73" t="s">
        <v>269</v>
      </c>
      <c r="D100" s="49" t="s">
        <v>51</v>
      </c>
      <c r="E100" s="3">
        <v>8.3000000000000007</v>
      </c>
      <c r="F100" s="4"/>
      <c r="G100" s="97" t="s">
        <v>451</v>
      </c>
    </row>
    <row r="101" spans="1:7" x14ac:dyDescent="0.35">
      <c r="A101" s="4"/>
      <c r="B101" s="10" t="s">
        <v>8</v>
      </c>
      <c r="C101" s="73" t="s">
        <v>295</v>
      </c>
      <c r="D101" s="49" t="s">
        <v>51</v>
      </c>
      <c r="E101" s="3">
        <v>8</v>
      </c>
      <c r="F101" s="4"/>
      <c r="G101" s="97" t="s">
        <v>451</v>
      </c>
    </row>
    <row r="102" spans="1:7" x14ac:dyDescent="0.35">
      <c r="A102" s="4"/>
      <c r="B102" s="10" t="s">
        <v>8</v>
      </c>
      <c r="C102" s="73" t="s">
        <v>295</v>
      </c>
      <c r="D102" s="49" t="s">
        <v>51</v>
      </c>
      <c r="E102" s="3">
        <v>8.6999999999999993</v>
      </c>
      <c r="F102" s="4"/>
      <c r="G102" s="97" t="s">
        <v>451</v>
      </c>
    </row>
    <row r="103" spans="1:7" x14ac:dyDescent="0.35">
      <c r="A103" s="4"/>
      <c r="B103" s="4"/>
      <c r="C103" s="13"/>
      <c r="D103" s="13"/>
      <c r="E103" s="13"/>
      <c r="F103" s="4"/>
    </row>
    <row r="104" spans="1:7" x14ac:dyDescent="0.35">
      <c r="A104" s="4"/>
      <c r="B104" s="12" t="s">
        <v>7</v>
      </c>
      <c r="C104" s="55" t="s">
        <v>0</v>
      </c>
      <c r="D104" s="49" t="s">
        <v>52</v>
      </c>
      <c r="E104" s="56">
        <f>MIN(E3:E52)</f>
        <v>4.2</v>
      </c>
      <c r="F104" s="4"/>
    </row>
    <row r="105" spans="1:7" x14ac:dyDescent="0.35">
      <c r="A105" s="4"/>
      <c r="B105" s="12" t="s">
        <v>7</v>
      </c>
      <c r="C105" s="64">
        <v>0.05</v>
      </c>
      <c r="D105" s="49" t="s">
        <v>52</v>
      </c>
      <c r="E105" s="56">
        <f>PERCENTILE(E3:E52,0.05)</f>
        <v>4.3449999999999998</v>
      </c>
      <c r="F105" s="4"/>
    </row>
    <row r="106" spans="1:7" x14ac:dyDescent="0.35">
      <c r="A106" s="4"/>
      <c r="B106" s="12" t="s">
        <v>7</v>
      </c>
      <c r="C106" s="64">
        <v>0.95</v>
      </c>
      <c r="D106" s="49" t="s">
        <v>52</v>
      </c>
      <c r="E106" s="56">
        <f>PERCENTILE(E3:E52,0.95)</f>
        <v>9.1549999999999994</v>
      </c>
      <c r="F106" s="4"/>
    </row>
    <row r="107" spans="1:7" x14ac:dyDescent="0.35">
      <c r="A107" s="4"/>
      <c r="B107" s="12" t="s">
        <v>7</v>
      </c>
      <c r="C107" s="55" t="s">
        <v>3</v>
      </c>
      <c r="D107" s="49" t="s">
        <v>52</v>
      </c>
      <c r="E107" s="56">
        <f>MAX(E3:E52)</f>
        <v>9.4</v>
      </c>
      <c r="F107" s="4"/>
    </row>
    <row r="108" spans="1:7" x14ac:dyDescent="0.35">
      <c r="A108" s="4"/>
      <c r="B108" s="12" t="s">
        <v>7</v>
      </c>
      <c r="C108" s="55" t="s">
        <v>34</v>
      </c>
      <c r="D108" s="49" t="s">
        <v>52</v>
      </c>
      <c r="E108" s="56">
        <f>AVERAGE(E3:E52)</f>
        <v>6.5340000000000007</v>
      </c>
      <c r="F108" s="4"/>
    </row>
    <row r="109" spans="1:7" x14ac:dyDescent="0.35">
      <c r="A109" s="4"/>
      <c r="B109" s="12" t="s">
        <v>7</v>
      </c>
      <c r="C109" s="55" t="s">
        <v>54</v>
      </c>
      <c r="D109" s="49" t="s">
        <v>52</v>
      </c>
      <c r="E109" s="56">
        <f>STDEVA(E3:E52)</f>
        <v>1.6468411320724625</v>
      </c>
      <c r="F109" s="4"/>
    </row>
    <row r="110" spans="1:7" x14ac:dyDescent="0.35">
      <c r="A110" s="4"/>
      <c r="B110" s="11" t="s">
        <v>8</v>
      </c>
      <c r="C110" s="55" t="s">
        <v>0</v>
      </c>
      <c r="D110" s="49" t="s">
        <v>52</v>
      </c>
      <c r="E110" s="57">
        <f>MIN(E53:E102)</f>
        <v>4.2</v>
      </c>
      <c r="F110" s="4"/>
    </row>
    <row r="111" spans="1:7" x14ac:dyDescent="0.35">
      <c r="A111" s="4"/>
      <c r="B111" s="11" t="s">
        <v>8</v>
      </c>
      <c r="C111" s="64">
        <v>0.05</v>
      </c>
      <c r="D111" s="49" t="s">
        <v>52</v>
      </c>
      <c r="E111" s="57">
        <f>PERCENTILE(E53:E102,0.05)</f>
        <v>4.2450000000000001</v>
      </c>
      <c r="F111" s="4"/>
    </row>
    <row r="112" spans="1:7" x14ac:dyDescent="0.35">
      <c r="A112" s="4"/>
      <c r="B112" s="11" t="s">
        <v>8</v>
      </c>
      <c r="C112" s="64">
        <v>0.95</v>
      </c>
      <c r="D112" s="49" t="s">
        <v>52</v>
      </c>
      <c r="E112" s="57">
        <f>PERCENTILE(E53:E102,0.95)</f>
        <v>9.1999999999999993</v>
      </c>
      <c r="F112" s="4"/>
    </row>
    <row r="113" spans="1:6" x14ac:dyDescent="0.35">
      <c r="A113" s="4"/>
      <c r="B113" s="11" t="s">
        <v>8</v>
      </c>
      <c r="C113" s="55" t="s">
        <v>3</v>
      </c>
      <c r="D113" s="49" t="s">
        <v>52</v>
      </c>
      <c r="E113" s="57">
        <f>MAX(E53:E102)</f>
        <v>9.4</v>
      </c>
      <c r="F113" s="4"/>
    </row>
    <row r="114" spans="1:6" x14ac:dyDescent="0.35">
      <c r="A114" s="4"/>
      <c r="B114" s="11" t="s">
        <v>8</v>
      </c>
      <c r="C114" s="55" t="s">
        <v>34</v>
      </c>
      <c r="D114" s="49" t="s">
        <v>52</v>
      </c>
      <c r="E114" s="57">
        <f>AVERAGE(E53:E102)</f>
        <v>6.5439999999999996</v>
      </c>
      <c r="F114" s="4"/>
    </row>
    <row r="115" spans="1:6" x14ac:dyDescent="0.35">
      <c r="A115" s="4"/>
      <c r="B115" s="11" t="s">
        <v>8</v>
      </c>
      <c r="C115" s="55" t="s">
        <v>54</v>
      </c>
      <c r="D115" s="49" t="s">
        <v>52</v>
      </c>
      <c r="E115" s="57">
        <f>STDEVA(E53:E102)</f>
        <v>1.9447637703456413</v>
      </c>
      <c r="F115" s="4"/>
    </row>
    <row r="116" spans="1:6" x14ac:dyDescent="0.35">
      <c r="A116" s="4"/>
      <c r="B116" s="4"/>
      <c r="C116" s="13"/>
      <c r="D116" s="13"/>
      <c r="E116" s="59"/>
      <c r="F116" s="4"/>
    </row>
    <row r="117" spans="1:6" x14ac:dyDescent="0.35">
      <c r="A117" s="4"/>
      <c r="B117" s="12" t="s">
        <v>7</v>
      </c>
      <c r="C117" s="55" t="s">
        <v>0</v>
      </c>
      <c r="D117" s="65" t="s">
        <v>50</v>
      </c>
      <c r="E117" s="60">
        <f>MIN(E3:E27)</f>
        <v>4.2</v>
      </c>
      <c r="F117" s="4"/>
    </row>
    <row r="118" spans="1:6" x14ac:dyDescent="0.35">
      <c r="A118" s="4"/>
      <c r="B118" s="12" t="s">
        <v>7</v>
      </c>
      <c r="C118" s="64">
        <v>0.05</v>
      </c>
      <c r="D118" s="65" t="s">
        <v>50</v>
      </c>
      <c r="E118" s="60">
        <f>PERCENTILE(E3:E27,0.05)</f>
        <v>4.3</v>
      </c>
      <c r="F118" s="4"/>
    </row>
    <row r="119" spans="1:6" x14ac:dyDescent="0.35">
      <c r="A119" s="4"/>
      <c r="B119" s="12" t="s">
        <v>7</v>
      </c>
      <c r="C119" s="64">
        <v>0.95</v>
      </c>
      <c r="D119" s="65" t="s">
        <v>50</v>
      </c>
      <c r="E119" s="60">
        <f>PERCENTILE(E3:E27,0.95)</f>
        <v>5.68</v>
      </c>
      <c r="F119" s="4"/>
    </row>
    <row r="120" spans="1:6" x14ac:dyDescent="0.35">
      <c r="A120" s="4"/>
      <c r="B120" s="12" t="s">
        <v>7</v>
      </c>
      <c r="C120" s="55" t="s">
        <v>3</v>
      </c>
      <c r="D120" s="65" t="s">
        <v>50</v>
      </c>
      <c r="E120" s="60">
        <f>MAX(E3:E27)</f>
        <v>6.5</v>
      </c>
      <c r="F120" s="4"/>
    </row>
    <row r="121" spans="1:6" x14ac:dyDescent="0.35">
      <c r="A121" s="4"/>
      <c r="B121" s="12" t="s">
        <v>7</v>
      </c>
      <c r="C121" s="55" t="s">
        <v>34</v>
      </c>
      <c r="D121" s="65" t="s">
        <v>50</v>
      </c>
      <c r="E121" s="60">
        <f>AVERAGE(E3:E27)</f>
        <v>5.0559999999999992</v>
      </c>
      <c r="F121" s="4"/>
    </row>
    <row r="122" spans="1:6" x14ac:dyDescent="0.35">
      <c r="A122" s="4"/>
      <c r="B122" s="12" t="s">
        <v>7</v>
      </c>
      <c r="C122" s="55" t="s">
        <v>54</v>
      </c>
      <c r="D122" s="65" t="s">
        <v>50</v>
      </c>
      <c r="E122" s="60">
        <f>STDEVA(E3:E27)</f>
        <v>0.55006060272181168</v>
      </c>
      <c r="F122" s="4"/>
    </row>
    <row r="123" spans="1:6" x14ac:dyDescent="0.35">
      <c r="A123" s="4"/>
      <c r="B123" s="11" t="s">
        <v>8</v>
      </c>
      <c r="C123" s="55" t="s">
        <v>0</v>
      </c>
      <c r="D123" s="65" t="s">
        <v>50</v>
      </c>
      <c r="E123" s="61">
        <f>MIN(E53:E77)</f>
        <v>4.2</v>
      </c>
      <c r="F123" s="4"/>
    </row>
    <row r="124" spans="1:6" x14ac:dyDescent="0.35">
      <c r="A124" s="4"/>
      <c r="B124" s="11" t="s">
        <v>8</v>
      </c>
      <c r="C124" s="64">
        <v>0.05</v>
      </c>
      <c r="D124" s="65" t="s">
        <v>50</v>
      </c>
      <c r="E124" s="61">
        <f>PERCENTILE(E53:E77,0.05)</f>
        <v>4.2</v>
      </c>
      <c r="F124" s="4"/>
    </row>
    <row r="125" spans="1:6" x14ac:dyDescent="0.35">
      <c r="A125" s="4"/>
      <c r="B125" s="11" t="s">
        <v>8</v>
      </c>
      <c r="C125" s="64">
        <v>0.95</v>
      </c>
      <c r="D125" s="65" t="s">
        <v>50</v>
      </c>
      <c r="E125" s="61">
        <f>PERCENTILE(E53:E77,0.95)</f>
        <v>5.0799999999999992</v>
      </c>
      <c r="F125" s="4"/>
    </row>
    <row r="126" spans="1:6" x14ac:dyDescent="0.35">
      <c r="A126" s="4"/>
      <c r="B126" s="11" t="s">
        <v>8</v>
      </c>
      <c r="C126" s="55" t="s">
        <v>3</v>
      </c>
      <c r="D126" s="65" t="s">
        <v>50</v>
      </c>
      <c r="E126" s="61">
        <f>MAX(E53:E77)</f>
        <v>5.0999999999999996</v>
      </c>
      <c r="F126" s="4"/>
    </row>
    <row r="127" spans="1:6" x14ac:dyDescent="0.35">
      <c r="A127" s="4"/>
      <c r="B127" s="11" t="s">
        <v>8</v>
      </c>
      <c r="C127" s="55" t="s">
        <v>34</v>
      </c>
      <c r="D127" s="65" t="s">
        <v>50</v>
      </c>
      <c r="E127" s="61">
        <f>AVERAGE(E53:E77)</f>
        <v>4.6720000000000006</v>
      </c>
      <c r="F127" s="4"/>
    </row>
    <row r="128" spans="1:6" x14ac:dyDescent="0.35">
      <c r="A128" s="4"/>
      <c r="B128" s="11" t="s">
        <v>8</v>
      </c>
      <c r="C128" s="55" t="s">
        <v>54</v>
      </c>
      <c r="D128" s="65" t="s">
        <v>50</v>
      </c>
      <c r="E128" s="61">
        <f>STDEVA(E53:E77)</f>
        <v>0.31026870075253582</v>
      </c>
      <c r="F128" s="4"/>
    </row>
    <row r="129" spans="1:6" x14ac:dyDescent="0.35">
      <c r="A129" s="4"/>
      <c r="B129" s="4"/>
      <c r="C129" s="13"/>
      <c r="D129" s="13"/>
      <c r="E129" s="13"/>
      <c r="F129" s="4"/>
    </row>
    <row r="130" spans="1:6" x14ac:dyDescent="0.35">
      <c r="A130" s="4"/>
      <c r="B130" s="12" t="s">
        <v>7</v>
      </c>
      <c r="C130" s="55" t="s">
        <v>0</v>
      </c>
      <c r="D130" s="66" t="s">
        <v>51</v>
      </c>
      <c r="E130" s="62">
        <f>MIN(E28:E52)</f>
        <v>6.3</v>
      </c>
      <c r="F130" s="4"/>
    </row>
    <row r="131" spans="1:6" x14ac:dyDescent="0.35">
      <c r="A131" s="4"/>
      <c r="B131" s="12" t="s">
        <v>7</v>
      </c>
      <c r="C131" s="64">
        <v>0.05</v>
      </c>
      <c r="D131" s="66" t="s">
        <v>51</v>
      </c>
      <c r="E131" s="62">
        <f>PERCENTILE(E28:E52,0.05)</f>
        <v>6.72</v>
      </c>
      <c r="F131" s="4"/>
    </row>
    <row r="132" spans="1:6" x14ac:dyDescent="0.35">
      <c r="A132" s="4"/>
      <c r="B132" s="12" t="s">
        <v>7</v>
      </c>
      <c r="C132" s="64">
        <v>0.95</v>
      </c>
      <c r="D132" s="66" t="s">
        <v>51</v>
      </c>
      <c r="E132" s="62">
        <f>PERCENTILE(E28:E52,0.95)</f>
        <v>9.2799999999999994</v>
      </c>
      <c r="F132" s="4"/>
    </row>
    <row r="133" spans="1:6" x14ac:dyDescent="0.35">
      <c r="A133" s="4"/>
      <c r="B133" s="12" t="s">
        <v>7</v>
      </c>
      <c r="C133" s="55" t="s">
        <v>3</v>
      </c>
      <c r="D133" s="66" t="s">
        <v>51</v>
      </c>
      <c r="E133" s="62">
        <f>MAX(E28:E52)</f>
        <v>9.4</v>
      </c>
      <c r="F133" s="4"/>
    </row>
    <row r="134" spans="1:6" x14ac:dyDescent="0.35">
      <c r="A134" s="4"/>
      <c r="B134" s="12" t="s">
        <v>7</v>
      </c>
      <c r="C134" s="55" t="s">
        <v>34</v>
      </c>
      <c r="D134" s="66" t="s">
        <v>51</v>
      </c>
      <c r="E134" s="62">
        <f>AVERAGE(E28:E52)</f>
        <v>8.0120000000000022</v>
      </c>
      <c r="F134" s="4"/>
    </row>
    <row r="135" spans="1:6" x14ac:dyDescent="0.35">
      <c r="A135" s="4"/>
      <c r="B135" s="12" t="s">
        <v>7</v>
      </c>
      <c r="C135" s="55" t="s">
        <v>54</v>
      </c>
      <c r="D135" s="66" t="s">
        <v>51</v>
      </c>
      <c r="E135" s="62">
        <f>STDEVA(E28:E52)</f>
        <v>0.82680106434376022</v>
      </c>
      <c r="F135" s="4"/>
    </row>
    <row r="136" spans="1:6" x14ac:dyDescent="0.35">
      <c r="A136" s="4"/>
      <c r="B136" s="11" t="s">
        <v>8</v>
      </c>
      <c r="C136" s="55" t="s">
        <v>0</v>
      </c>
      <c r="D136" s="66" t="s">
        <v>51</v>
      </c>
      <c r="E136" s="63">
        <f>MIN(E78:E102)</f>
        <v>7.4</v>
      </c>
      <c r="F136" s="4"/>
    </row>
    <row r="137" spans="1:6" x14ac:dyDescent="0.35">
      <c r="A137" s="4"/>
      <c r="B137" s="11" t="s">
        <v>8</v>
      </c>
      <c r="C137" s="64">
        <v>0.05</v>
      </c>
      <c r="D137" s="66" t="s">
        <v>51</v>
      </c>
      <c r="E137" s="63">
        <f>PERCENTILE(E78:E102,0.05)</f>
        <v>7.56</v>
      </c>
      <c r="F137" s="4"/>
    </row>
    <row r="138" spans="1:6" x14ac:dyDescent="0.35">
      <c r="A138" s="4"/>
      <c r="B138" s="11" t="s">
        <v>8</v>
      </c>
      <c r="C138" s="64">
        <v>0.95</v>
      </c>
      <c r="D138" s="66" t="s">
        <v>51</v>
      </c>
      <c r="E138" s="63">
        <f>PERCENTILE(E78:E102,0.95)</f>
        <v>9.2799999999999994</v>
      </c>
      <c r="F138" s="4"/>
    </row>
    <row r="139" spans="1:6" x14ac:dyDescent="0.35">
      <c r="A139" s="4"/>
      <c r="B139" s="11" t="s">
        <v>8</v>
      </c>
      <c r="C139" s="55" t="s">
        <v>3</v>
      </c>
      <c r="D139" s="66" t="s">
        <v>51</v>
      </c>
      <c r="E139" s="63">
        <f>MAX(E78:E102)</f>
        <v>9.4</v>
      </c>
      <c r="F139" s="4"/>
    </row>
    <row r="140" spans="1:6" x14ac:dyDescent="0.35">
      <c r="A140" s="4"/>
      <c r="B140" s="11" t="s">
        <v>8</v>
      </c>
      <c r="C140" s="55" t="s">
        <v>34</v>
      </c>
      <c r="D140" s="66" t="s">
        <v>51</v>
      </c>
      <c r="E140" s="63">
        <f>AVERAGE(E78:E102)</f>
        <v>8.4160000000000004</v>
      </c>
      <c r="F140" s="4"/>
    </row>
    <row r="141" spans="1:6" x14ac:dyDescent="0.35">
      <c r="A141" s="4"/>
      <c r="B141" s="11" t="s">
        <v>8</v>
      </c>
      <c r="C141" s="55" t="s">
        <v>54</v>
      </c>
      <c r="D141" s="66" t="s">
        <v>51</v>
      </c>
      <c r="E141" s="63">
        <f>STDEVA(E78:E102)</f>
        <v>0.56985378241557127</v>
      </c>
      <c r="F141" s="4"/>
    </row>
    <row r="142" spans="1:6" x14ac:dyDescent="0.35">
      <c r="A142" s="4"/>
      <c r="B142" s="4"/>
      <c r="C142" s="13"/>
      <c r="D142" s="13"/>
      <c r="E142" s="13"/>
      <c r="F142" s="4"/>
    </row>
    <row r="143" spans="1:6" x14ac:dyDescent="0.35">
      <c r="A143" s="4"/>
      <c r="B143" s="12" t="s">
        <v>7</v>
      </c>
      <c r="C143" s="55" t="s">
        <v>0</v>
      </c>
      <c r="D143" s="65" t="s">
        <v>50</v>
      </c>
      <c r="E143" s="60">
        <f>MIN(E3:E27)</f>
        <v>4.2</v>
      </c>
      <c r="F143" s="4"/>
    </row>
    <row r="144" spans="1:6" x14ac:dyDescent="0.35">
      <c r="A144" s="4"/>
      <c r="B144" s="12" t="s">
        <v>7</v>
      </c>
      <c r="C144" s="64">
        <v>0.05</v>
      </c>
      <c r="D144" s="65" t="s">
        <v>50</v>
      </c>
      <c r="E144" s="60">
        <f>PERCENTILE(E3:E27,0.05)</f>
        <v>4.3</v>
      </c>
      <c r="F144" s="4"/>
    </row>
    <row r="145" spans="1:6" x14ac:dyDescent="0.35">
      <c r="A145" s="4"/>
      <c r="B145" s="12" t="s">
        <v>7</v>
      </c>
      <c r="C145" s="64">
        <v>0.95</v>
      </c>
      <c r="D145" s="65" t="s">
        <v>50</v>
      </c>
      <c r="E145" s="60">
        <f>PERCENTILE(E3:E27,0.95)</f>
        <v>5.68</v>
      </c>
      <c r="F145" s="4"/>
    </row>
    <row r="146" spans="1:6" x14ac:dyDescent="0.35">
      <c r="A146" s="4"/>
      <c r="B146" s="12" t="s">
        <v>7</v>
      </c>
      <c r="C146" s="55" t="s">
        <v>3</v>
      </c>
      <c r="D146" s="65" t="s">
        <v>50</v>
      </c>
      <c r="E146" s="60">
        <f>MAX(E3:E27)</f>
        <v>6.5</v>
      </c>
      <c r="F146" s="4"/>
    </row>
    <row r="147" spans="1:6" x14ac:dyDescent="0.35">
      <c r="A147" s="4"/>
      <c r="B147" s="12" t="s">
        <v>7</v>
      </c>
      <c r="C147" s="55" t="s">
        <v>34</v>
      </c>
      <c r="D147" s="65" t="s">
        <v>50</v>
      </c>
      <c r="E147" s="60">
        <f>AVERAGE(E3:E27)</f>
        <v>5.0559999999999992</v>
      </c>
      <c r="F147" s="4"/>
    </row>
    <row r="148" spans="1:6" x14ac:dyDescent="0.35">
      <c r="A148" s="4"/>
      <c r="B148" s="12" t="s">
        <v>7</v>
      </c>
      <c r="C148" s="55" t="s">
        <v>54</v>
      </c>
      <c r="D148" s="65" t="s">
        <v>50</v>
      </c>
      <c r="E148" s="60">
        <f>STDEVA(E3:E27)</f>
        <v>0.55006060272181168</v>
      </c>
      <c r="F148" s="4"/>
    </row>
    <row r="149" spans="1:6" x14ac:dyDescent="0.35">
      <c r="A149" s="4"/>
      <c r="B149" s="12" t="s">
        <v>7</v>
      </c>
      <c r="C149" s="55" t="s">
        <v>0</v>
      </c>
      <c r="D149" s="66" t="s">
        <v>51</v>
      </c>
      <c r="E149" s="62">
        <f>MIN(E28:E52)</f>
        <v>6.3</v>
      </c>
      <c r="F149" s="4"/>
    </row>
    <row r="150" spans="1:6" x14ac:dyDescent="0.35">
      <c r="A150" s="4"/>
      <c r="B150" s="12" t="s">
        <v>7</v>
      </c>
      <c r="C150" s="64">
        <v>0.05</v>
      </c>
      <c r="D150" s="66" t="s">
        <v>51</v>
      </c>
      <c r="E150" s="62">
        <f>PERCENTILE(E28:E52,0.05)</f>
        <v>6.72</v>
      </c>
      <c r="F150" s="4"/>
    </row>
    <row r="151" spans="1:6" x14ac:dyDescent="0.35">
      <c r="A151" s="4"/>
      <c r="B151" s="12" t="s">
        <v>7</v>
      </c>
      <c r="C151" s="64">
        <v>0.95</v>
      </c>
      <c r="D151" s="66" t="s">
        <v>51</v>
      </c>
      <c r="E151" s="62">
        <f>PERCENTILE(E28:E52,0.95)</f>
        <v>9.2799999999999994</v>
      </c>
      <c r="F151" s="4"/>
    </row>
    <row r="152" spans="1:6" x14ac:dyDescent="0.35">
      <c r="A152" s="4"/>
      <c r="B152" s="12" t="s">
        <v>7</v>
      </c>
      <c r="C152" s="55" t="s">
        <v>3</v>
      </c>
      <c r="D152" s="66" t="s">
        <v>51</v>
      </c>
      <c r="E152" s="62">
        <f>MAX(E28:E52)</f>
        <v>9.4</v>
      </c>
      <c r="F152" s="4"/>
    </row>
    <row r="153" spans="1:6" x14ac:dyDescent="0.35">
      <c r="A153" s="4"/>
      <c r="B153" s="12" t="s">
        <v>7</v>
      </c>
      <c r="C153" s="55" t="s">
        <v>34</v>
      </c>
      <c r="D153" s="66" t="s">
        <v>51</v>
      </c>
      <c r="E153" s="62">
        <f>AVERAGE(E28:E52)</f>
        <v>8.0120000000000022</v>
      </c>
      <c r="F153" s="4"/>
    </row>
    <row r="154" spans="1:6" x14ac:dyDescent="0.35">
      <c r="A154" s="4"/>
      <c r="B154" s="12" t="s">
        <v>7</v>
      </c>
      <c r="C154" s="55" t="s">
        <v>54</v>
      </c>
      <c r="D154" s="66" t="s">
        <v>51</v>
      </c>
      <c r="E154" s="62">
        <f>STDEVA(E28:E52)</f>
        <v>0.82680106434376022</v>
      </c>
      <c r="F154" s="4"/>
    </row>
    <row r="155" spans="1:6" x14ac:dyDescent="0.35">
      <c r="A155" s="4"/>
      <c r="B155" s="4"/>
      <c r="C155" s="13"/>
      <c r="D155" s="13"/>
      <c r="E155" s="13"/>
      <c r="F155" s="4"/>
    </row>
    <row r="156" spans="1:6" x14ac:dyDescent="0.35">
      <c r="A156" s="4"/>
      <c r="B156" s="11" t="s">
        <v>8</v>
      </c>
      <c r="C156" s="55" t="s">
        <v>0</v>
      </c>
      <c r="D156" s="65" t="s">
        <v>50</v>
      </c>
      <c r="E156" s="61">
        <f>MIN(E53:E77)</f>
        <v>4.2</v>
      </c>
      <c r="F156" s="4"/>
    </row>
    <row r="157" spans="1:6" x14ac:dyDescent="0.35">
      <c r="A157" s="4"/>
      <c r="B157" s="11" t="s">
        <v>8</v>
      </c>
      <c r="C157" s="64">
        <v>0.05</v>
      </c>
      <c r="D157" s="65" t="s">
        <v>50</v>
      </c>
      <c r="E157" s="61">
        <f>PERCENTILE(E53:E77,0.05)</f>
        <v>4.2</v>
      </c>
      <c r="F157" s="4"/>
    </row>
    <row r="158" spans="1:6" x14ac:dyDescent="0.35">
      <c r="A158" s="4"/>
      <c r="B158" s="11" t="s">
        <v>8</v>
      </c>
      <c r="C158" s="64">
        <v>0.95</v>
      </c>
      <c r="D158" s="65" t="s">
        <v>50</v>
      </c>
      <c r="E158" s="61">
        <f>PERCENTILE(E53:E77,0.95)</f>
        <v>5.0799999999999992</v>
      </c>
      <c r="F158" s="4"/>
    </row>
    <row r="159" spans="1:6" x14ac:dyDescent="0.35">
      <c r="A159" s="4"/>
      <c r="B159" s="11" t="s">
        <v>8</v>
      </c>
      <c r="C159" s="55" t="s">
        <v>3</v>
      </c>
      <c r="D159" s="65" t="s">
        <v>50</v>
      </c>
      <c r="E159" s="61">
        <f>MAX(E53:E77)</f>
        <v>5.0999999999999996</v>
      </c>
      <c r="F159" s="4"/>
    </row>
    <row r="160" spans="1:6" x14ac:dyDescent="0.35">
      <c r="A160" s="4"/>
      <c r="B160" s="11" t="s">
        <v>8</v>
      </c>
      <c r="C160" s="55" t="s">
        <v>34</v>
      </c>
      <c r="D160" s="65" t="s">
        <v>50</v>
      </c>
      <c r="E160" s="61">
        <f>AVERAGE(E53:E77)</f>
        <v>4.6720000000000006</v>
      </c>
      <c r="F160" s="4"/>
    </row>
    <row r="161" spans="1:21" x14ac:dyDescent="0.35">
      <c r="A161" s="4"/>
      <c r="B161" s="11" t="s">
        <v>8</v>
      </c>
      <c r="C161" s="55" t="s">
        <v>54</v>
      </c>
      <c r="D161" s="65" t="s">
        <v>50</v>
      </c>
      <c r="E161" s="61">
        <f>STDEVA(E53:E77)</f>
        <v>0.31026870075253582</v>
      </c>
      <c r="F161" s="4"/>
    </row>
    <row r="162" spans="1:21" x14ac:dyDescent="0.35">
      <c r="A162" s="4"/>
      <c r="B162" s="11" t="s">
        <v>8</v>
      </c>
      <c r="C162" s="55" t="s">
        <v>0</v>
      </c>
      <c r="D162" s="66" t="s">
        <v>51</v>
      </c>
      <c r="E162" s="63">
        <f>MIN(E78:E102)</f>
        <v>7.4</v>
      </c>
      <c r="F162" s="4"/>
    </row>
    <row r="163" spans="1:21" x14ac:dyDescent="0.35">
      <c r="A163" s="4"/>
      <c r="B163" s="11" t="s">
        <v>8</v>
      </c>
      <c r="C163" s="64">
        <v>0.05</v>
      </c>
      <c r="D163" s="66" t="s">
        <v>51</v>
      </c>
      <c r="E163" s="63">
        <f>PERCENTILE(E78:E102,0.05)</f>
        <v>7.56</v>
      </c>
      <c r="F163" s="4"/>
    </row>
    <row r="164" spans="1:21" x14ac:dyDescent="0.35">
      <c r="A164" s="4"/>
      <c r="B164" s="11" t="s">
        <v>8</v>
      </c>
      <c r="C164" s="64">
        <v>0.95</v>
      </c>
      <c r="D164" s="66" t="s">
        <v>51</v>
      </c>
      <c r="E164" s="63">
        <f>PERCENTILE(E78:E102,0.95)</f>
        <v>9.2799999999999994</v>
      </c>
      <c r="F164" s="4"/>
    </row>
    <row r="165" spans="1:21" x14ac:dyDescent="0.35">
      <c r="A165" s="4"/>
      <c r="B165" s="11" t="s">
        <v>8</v>
      </c>
      <c r="C165" s="55" t="s">
        <v>3</v>
      </c>
      <c r="D165" s="66" t="s">
        <v>51</v>
      </c>
      <c r="E165" s="63">
        <f>MAX(E78:E102)</f>
        <v>9.4</v>
      </c>
      <c r="F165" s="4"/>
    </row>
    <row r="166" spans="1:21" x14ac:dyDescent="0.35">
      <c r="A166" s="4"/>
      <c r="B166" s="11" t="s">
        <v>8</v>
      </c>
      <c r="C166" s="55" t="s">
        <v>34</v>
      </c>
      <c r="D166" s="66" t="s">
        <v>51</v>
      </c>
      <c r="E166" s="63">
        <f>AVERAGE(E78:E102)</f>
        <v>8.4160000000000004</v>
      </c>
      <c r="F166" s="4"/>
    </row>
    <row r="167" spans="1:21" x14ac:dyDescent="0.35">
      <c r="A167" s="4"/>
      <c r="B167" s="11" t="s">
        <v>8</v>
      </c>
      <c r="C167" s="55" t="s">
        <v>54</v>
      </c>
      <c r="D167" s="66" t="s">
        <v>51</v>
      </c>
      <c r="E167" s="63">
        <f>STDEVA(E78:E102)</f>
        <v>0.56985378241557127</v>
      </c>
      <c r="F167" s="4"/>
    </row>
    <row r="168" spans="1:21" x14ac:dyDescent="0.35">
      <c r="A168" s="4"/>
      <c r="B168" s="4"/>
      <c r="C168" s="13"/>
      <c r="D168" s="13"/>
      <c r="E168" s="13"/>
      <c r="F168" s="4"/>
    </row>
    <row r="170" spans="1:21" ht="16.5" x14ac:dyDescent="0.35">
      <c r="B170" s="115" t="s">
        <v>434</v>
      </c>
    </row>
    <row r="174" spans="1:21" ht="31" x14ac:dyDescent="0.35">
      <c r="B174" s="78" t="s">
        <v>432</v>
      </c>
      <c r="C174" s="130" t="s">
        <v>439</v>
      </c>
      <c r="D174" s="130" t="s">
        <v>440</v>
      </c>
      <c r="E174" s="130" t="s">
        <v>441</v>
      </c>
      <c r="F174" s="130" t="s">
        <v>442</v>
      </c>
      <c r="G174" s="130" t="s">
        <v>371</v>
      </c>
      <c r="H174" s="192" t="s">
        <v>466</v>
      </c>
      <c r="I174" s="130"/>
      <c r="J174" s="2"/>
      <c r="K174" s="97"/>
      <c r="L174" s="97"/>
      <c r="M174" s="97"/>
      <c r="N174" s="167"/>
      <c r="O174" s="167"/>
      <c r="P174" s="167"/>
      <c r="Q174" s="167"/>
      <c r="R174" s="167"/>
      <c r="S174" s="167"/>
      <c r="T174" s="167"/>
      <c r="U174" s="167"/>
    </row>
    <row r="175" spans="1:21" x14ac:dyDescent="0.35">
      <c r="B175" s="130" t="s">
        <v>435</v>
      </c>
      <c r="C175" s="135">
        <v>4275.8521000000001</v>
      </c>
      <c r="D175" s="136">
        <v>1</v>
      </c>
      <c r="E175" s="135">
        <v>4275.8521000000001</v>
      </c>
      <c r="F175" s="137">
        <v>12154.500817244936</v>
      </c>
      <c r="G175" s="138">
        <v>0</v>
      </c>
      <c r="H175" s="194">
        <f>40*G175</f>
        <v>0</v>
      </c>
      <c r="I175" s="130"/>
      <c r="J175" s="189"/>
      <c r="K175" s="97"/>
      <c r="L175" s="97"/>
      <c r="M175" s="97"/>
      <c r="N175" s="167"/>
      <c r="O175" s="140" t="s">
        <v>50</v>
      </c>
      <c r="P175" s="140" t="s">
        <v>7</v>
      </c>
      <c r="Q175" s="142"/>
      <c r="R175" s="142">
        <v>0.1078585361707125</v>
      </c>
      <c r="S175" s="138">
        <v>1.398536294284769E-4</v>
      </c>
      <c r="T175" s="138">
        <v>1.398536294284769E-4</v>
      </c>
      <c r="U175" s="167"/>
    </row>
    <row r="176" spans="1:21" x14ac:dyDescent="0.35">
      <c r="B176" s="130" t="s">
        <v>436</v>
      </c>
      <c r="C176" s="135">
        <v>280.56249999999972</v>
      </c>
      <c r="D176" s="136">
        <v>1</v>
      </c>
      <c r="E176" s="135">
        <v>280.56249999999972</v>
      </c>
      <c r="F176" s="137">
        <v>797.52457657229979</v>
      </c>
      <c r="G176" s="138">
        <v>0</v>
      </c>
      <c r="H176" s="194">
        <f t="shared" ref="H176:H178" si="0">40*G176</f>
        <v>0</v>
      </c>
      <c r="I176" s="130"/>
      <c r="J176" s="189"/>
      <c r="K176" s="97"/>
      <c r="L176" s="97"/>
      <c r="M176" s="97"/>
      <c r="N176" s="167"/>
      <c r="O176" s="140" t="s">
        <v>50</v>
      </c>
      <c r="P176" s="140" t="s">
        <v>8</v>
      </c>
      <c r="Q176" s="142">
        <v>0.1078585361707125</v>
      </c>
      <c r="R176" s="142"/>
      <c r="S176" s="138">
        <v>1.398536294284769E-4</v>
      </c>
      <c r="T176" s="138">
        <v>1.398536294284769E-4</v>
      </c>
      <c r="U176" s="167"/>
    </row>
    <row r="177" spans="2:21" x14ac:dyDescent="0.35">
      <c r="B177" s="130" t="s">
        <v>6</v>
      </c>
      <c r="C177" s="139">
        <v>2.5000000000019963E-3</v>
      </c>
      <c r="D177" s="140">
        <v>1</v>
      </c>
      <c r="E177" s="139">
        <v>2.5000000000019963E-3</v>
      </c>
      <c r="F177" s="141">
        <v>7.106478739790042E-3</v>
      </c>
      <c r="G177" s="142">
        <v>0.93299351209740222</v>
      </c>
      <c r="H177" s="199">
        <f t="shared" si="0"/>
        <v>37.319740483896091</v>
      </c>
      <c r="I177" s="130"/>
      <c r="J177" s="107"/>
      <c r="K177" s="97"/>
      <c r="L177" s="97"/>
      <c r="M177" s="97"/>
      <c r="N177" s="167"/>
      <c r="O177" s="140" t="s">
        <v>51</v>
      </c>
      <c r="P177" s="140" t="s">
        <v>7</v>
      </c>
      <c r="Q177" s="138">
        <v>1.398536294284769E-4</v>
      </c>
      <c r="R177" s="138">
        <v>1.398536294284769E-4</v>
      </c>
      <c r="S177" s="142"/>
      <c r="T177" s="142">
        <v>8.240337607585857E-2</v>
      </c>
      <c r="U177" s="167"/>
    </row>
    <row r="178" spans="2:21" x14ac:dyDescent="0.35">
      <c r="B178" s="130" t="s">
        <v>437</v>
      </c>
      <c r="C178" s="135">
        <v>3.8809000000000022</v>
      </c>
      <c r="D178" s="136">
        <v>1</v>
      </c>
      <c r="E178" s="135">
        <v>3.8809000000000022</v>
      </c>
      <c r="F178" s="137">
        <v>11.031813336491666</v>
      </c>
      <c r="G178" s="138">
        <v>1.2677329647878821E-3</v>
      </c>
      <c r="H178" s="199">
        <f t="shared" si="0"/>
        <v>5.0709318591515284E-2</v>
      </c>
      <c r="I178" s="130"/>
      <c r="J178" s="189"/>
      <c r="K178" s="97"/>
      <c r="L178" s="97"/>
      <c r="M178" s="97"/>
      <c r="N178" s="167"/>
      <c r="O178" s="140" t="s">
        <v>51</v>
      </c>
      <c r="P178" s="140" t="s">
        <v>8</v>
      </c>
      <c r="Q178" s="138">
        <v>1.398536294284769E-4</v>
      </c>
      <c r="R178" s="138">
        <v>1.398536294284769E-4</v>
      </c>
      <c r="S178" s="142">
        <v>8.240337607585857E-2</v>
      </c>
      <c r="T178" s="142"/>
      <c r="U178" s="167"/>
    </row>
    <row r="179" spans="2:21" x14ac:dyDescent="0.35">
      <c r="B179" s="130" t="s">
        <v>438</v>
      </c>
      <c r="C179" s="139">
        <v>33.772000000000332</v>
      </c>
      <c r="D179" s="140">
        <v>96</v>
      </c>
      <c r="E179" s="139">
        <v>0.35179166666667011</v>
      </c>
      <c r="F179" s="141"/>
      <c r="G179" s="142"/>
      <c r="H179" s="142"/>
      <c r="I179" s="130"/>
      <c r="J179" s="97" t="s">
        <v>444</v>
      </c>
      <c r="K179" s="97" t="s">
        <v>446</v>
      </c>
      <c r="L179" s="97" t="s">
        <v>444</v>
      </c>
      <c r="M179" s="97" t="s">
        <v>446</v>
      </c>
      <c r="N179" s="167"/>
      <c r="O179" s="167"/>
      <c r="P179" s="167"/>
      <c r="Q179" s="167"/>
      <c r="R179" s="167"/>
      <c r="S179" s="167"/>
      <c r="T179" s="167"/>
      <c r="U179" s="167"/>
    </row>
    <row r="180" spans="2:21" x14ac:dyDescent="0.35">
      <c r="B180" s="167"/>
      <c r="C180" s="130"/>
      <c r="D180" s="130"/>
      <c r="E180" s="130"/>
      <c r="F180" s="167"/>
      <c r="G180" s="167"/>
      <c r="H180" s="167"/>
      <c r="I180" s="167"/>
    </row>
  </sheetData>
  <pageMargins left="0.7" right="0.7" top="0.78740157499999996" bottom="0.78740157499999996" header="0.3" footer="0.3"/>
  <pageSetup paperSize="9" orientation="portrait" horizontalDpi="30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4.5" x14ac:dyDescent="0.35"/>
  <sheetData/>
  <pageMargins left="0.7" right="0.7" top="0.78740157499999996" bottom="0.78740157499999996"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6"/>
  <sheetViews>
    <sheetView topLeftCell="A4" zoomScaleNormal="100" workbookViewId="0">
      <selection activeCell="Q38" sqref="Q38"/>
    </sheetView>
  </sheetViews>
  <sheetFormatPr defaultRowHeight="14.5" x14ac:dyDescent="0.35"/>
  <cols>
    <col min="2" max="2" width="18.54296875" customWidth="1"/>
    <col min="3" max="3" width="14.453125" customWidth="1"/>
    <col min="4" max="4" width="9.26953125" bestFit="1" customWidth="1"/>
    <col min="5" max="5" width="9.54296875" bestFit="1" customWidth="1"/>
    <col min="6" max="14" width="9.26953125" bestFit="1" customWidth="1"/>
    <col min="15" max="15" width="11.453125" customWidth="1"/>
    <col min="17" max="17" width="12" style="73" bestFit="1" customWidth="1"/>
  </cols>
  <sheetData>
    <row r="1" spans="1:18" x14ac:dyDescent="0.35">
      <c r="A1" s="4"/>
      <c r="B1" s="4"/>
      <c r="C1" s="116"/>
      <c r="D1" s="4"/>
      <c r="E1" s="4"/>
      <c r="F1" s="4"/>
      <c r="G1" s="4"/>
      <c r="H1" s="4"/>
      <c r="I1" s="4"/>
      <c r="J1" s="4"/>
      <c r="K1" s="4"/>
      <c r="L1" s="4"/>
      <c r="M1" s="4"/>
      <c r="N1" s="4"/>
      <c r="O1" s="4"/>
      <c r="P1" s="4"/>
    </row>
    <row r="2" spans="1:18" s="175" customFormat="1" ht="29" x14ac:dyDescent="0.35">
      <c r="A2" s="16"/>
      <c r="B2" s="244" t="s">
        <v>480</v>
      </c>
      <c r="C2" s="185" t="s">
        <v>378</v>
      </c>
      <c r="D2" s="171" t="s">
        <v>367</v>
      </c>
      <c r="E2" s="171" t="s">
        <v>368</v>
      </c>
      <c r="F2" s="171" t="s">
        <v>369</v>
      </c>
      <c r="G2" s="172" t="s">
        <v>370</v>
      </c>
      <c r="H2" s="173" t="s">
        <v>371</v>
      </c>
      <c r="I2" s="172" t="s">
        <v>372</v>
      </c>
      <c r="J2" s="172" t="s">
        <v>373</v>
      </c>
      <c r="K2" s="174" t="s">
        <v>374</v>
      </c>
      <c r="L2" s="174" t="s">
        <v>375</v>
      </c>
      <c r="M2" s="174"/>
      <c r="N2" s="174"/>
      <c r="O2" s="33" t="s">
        <v>466</v>
      </c>
      <c r="P2" s="16"/>
      <c r="Q2" s="2"/>
    </row>
    <row r="3" spans="1:18" x14ac:dyDescent="0.35">
      <c r="A3" s="4"/>
      <c r="B3" s="4" t="s">
        <v>399</v>
      </c>
      <c r="C3" s="69" t="s">
        <v>396</v>
      </c>
      <c r="D3" s="100">
        <v>0.4549445245367405</v>
      </c>
      <c r="E3" s="100">
        <v>0.31755645763639084</v>
      </c>
      <c r="F3" s="100">
        <v>4.2739453013588387</v>
      </c>
      <c r="G3" s="101">
        <v>158</v>
      </c>
      <c r="H3" s="100">
        <v>3.3090387314053358E-5</v>
      </c>
      <c r="I3" s="101">
        <v>80</v>
      </c>
      <c r="J3" s="101">
        <v>80</v>
      </c>
      <c r="K3" s="100">
        <v>0.1787199912251381</v>
      </c>
      <c r="L3" s="100">
        <v>0.22522381773007677</v>
      </c>
      <c r="M3" s="20"/>
      <c r="N3" s="20"/>
      <c r="O3" s="197">
        <f>40*H3</f>
        <v>1.3236154925621343E-3</v>
      </c>
      <c r="P3" s="4"/>
      <c r="Q3" s="189"/>
    </row>
    <row r="4" spans="1:18" x14ac:dyDescent="0.35">
      <c r="A4" s="4"/>
      <c r="B4" s="4" t="s">
        <v>399</v>
      </c>
      <c r="C4" s="69" t="s">
        <v>397</v>
      </c>
      <c r="D4" s="100">
        <v>-0.11839434132464748</v>
      </c>
      <c r="E4" s="100">
        <v>0.13116892268542441</v>
      </c>
      <c r="F4" s="102">
        <v>-4.8329936768271065</v>
      </c>
      <c r="G4" s="101">
        <v>158</v>
      </c>
      <c r="H4" s="100">
        <v>3.1605641671003302E-6</v>
      </c>
      <c r="I4" s="101">
        <v>80</v>
      </c>
      <c r="J4" s="101">
        <v>80</v>
      </c>
      <c r="K4" s="100">
        <v>0.31188340529097691</v>
      </c>
      <c r="L4" s="100">
        <v>0.34065009892513715</v>
      </c>
      <c r="M4" s="20"/>
      <c r="N4" s="20"/>
      <c r="O4" s="196">
        <f>40*H4</f>
        <v>1.2642256668401319E-4</v>
      </c>
      <c r="P4" s="4"/>
      <c r="Q4" s="189"/>
    </row>
    <row r="5" spans="1:18" x14ac:dyDescent="0.35">
      <c r="A5" s="4"/>
      <c r="B5" s="4" t="s">
        <v>399</v>
      </c>
      <c r="C5" s="170" t="s">
        <v>400</v>
      </c>
      <c r="D5" s="102">
        <v>-1.3172835584055236</v>
      </c>
      <c r="E5" s="100">
        <v>-0.16661309685945802</v>
      </c>
      <c r="F5" s="102">
        <v>-9.6417082850040501</v>
      </c>
      <c r="G5" s="101">
        <v>158</v>
      </c>
      <c r="H5" s="100">
        <v>1.3736728139916953E-17</v>
      </c>
      <c r="I5" s="101">
        <v>80</v>
      </c>
      <c r="J5" s="101">
        <v>80</v>
      </c>
      <c r="K5" s="100">
        <v>0.54063267019562655</v>
      </c>
      <c r="L5" s="100">
        <v>0.920400231340742</v>
      </c>
      <c r="M5" s="20"/>
      <c r="N5" s="20"/>
      <c r="O5" s="196">
        <f>40*H5</f>
        <v>5.4946912559667811E-16</v>
      </c>
      <c r="P5" s="4"/>
      <c r="Q5" s="189"/>
    </row>
    <row r="6" spans="1:18" x14ac:dyDescent="0.35">
      <c r="A6" s="4"/>
      <c r="B6" s="4" t="s">
        <v>399</v>
      </c>
      <c r="C6" s="69" t="s">
        <v>61</v>
      </c>
      <c r="D6" s="117">
        <v>16.975214099999999</v>
      </c>
      <c r="E6" s="118">
        <v>16.3407166</v>
      </c>
      <c r="F6" s="117">
        <v>0.93825128599999996</v>
      </c>
      <c r="G6" s="119">
        <v>158</v>
      </c>
      <c r="H6" s="118">
        <v>0.34954733300000002</v>
      </c>
      <c r="I6" s="119">
        <v>80</v>
      </c>
      <c r="J6" s="119">
        <v>80</v>
      </c>
      <c r="K6" s="118">
        <v>4.0755497700000003</v>
      </c>
      <c r="L6" s="118">
        <v>4.4694076000000003</v>
      </c>
      <c r="M6" s="20"/>
      <c r="N6" s="20"/>
      <c r="O6" s="195">
        <f>40*H6</f>
        <v>13.981893320000001</v>
      </c>
      <c r="P6" s="4"/>
      <c r="Q6" s="107"/>
    </row>
    <row r="7" spans="1:18" x14ac:dyDescent="0.35">
      <c r="A7" s="4"/>
      <c r="B7" s="4"/>
      <c r="C7" s="4"/>
      <c r="D7" s="4"/>
      <c r="E7" s="4"/>
      <c r="F7" s="4"/>
      <c r="G7" s="4"/>
      <c r="H7" s="4"/>
      <c r="I7" s="4"/>
      <c r="J7" s="4"/>
      <c r="K7" s="4"/>
      <c r="L7" s="4"/>
      <c r="M7" s="4"/>
      <c r="N7" s="4"/>
      <c r="O7" s="4"/>
      <c r="P7" s="4"/>
    </row>
    <row r="8" spans="1:18" ht="72.5" x14ac:dyDescent="0.35">
      <c r="A8" s="4"/>
      <c r="B8" s="108" t="s">
        <v>378</v>
      </c>
      <c r="D8" s="69" t="s">
        <v>385</v>
      </c>
      <c r="E8" s="69" t="s">
        <v>384</v>
      </c>
      <c r="F8" s="69" t="s">
        <v>394</v>
      </c>
      <c r="G8" s="69" t="s">
        <v>392</v>
      </c>
      <c r="H8" s="69" t="s">
        <v>393</v>
      </c>
      <c r="I8" s="69" t="s">
        <v>376</v>
      </c>
      <c r="J8" s="69" t="s">
        <v>388</v>
      </c>
      <c r="K8" s="69" t="s">
        <v>395</v>
      </c>
      <c r="L8" s="69" t="s">
        <v>391</v>
      </c>
      <c r="M8" s="69" t="s">
        <v>396</v>
      </c>
      <c r="N8" s="69" t="s">
        <v>397</v>
      </c>
      <c r="O8" s="69" t="s">
        <v>398</v>
      </c>
      <c r="P8" s="4"/>
    </row>
    <row r="9" spans="1:18" x14ac:dyDescent="0.35">
      <c r="A9" s="4"/>
      <c r="B9" s="8" t="s">
        <v>377</v>
      </c>
      <c r="C9" s="69"/>
      <c r="D9" s="69" t="s">
        <v>379</v>
      </c>
      <c r="E9" s="69" t="s">
        <v>380</v>
      </c>
      <c r="F9" s="69" t="s">
        <v>381</v>
      </c>
      <c r="G9" s="69" t="s">
        <v>382</v>
      </c>
      <c r="H9" s="69" t="s">
        <v>383</v>
      </c>
      <c r="I9" s="69" t="s">
        <v>386</v>
      </c>
      <c r="J9" s="69" t="s">
        <v>387</v>
      </c>
      <c r="K9" s="69" t="s">
        <v>389</v>
      </c>
      <c r="L9" s="69" t="s">
        <v>390</v>
      </c>
      <c r="M9" s="69"/>
      <c r="N9" s="69"/>
      <c r="O9" s="69"/>
      <c r="P9" s="4"/>
      <c r="Q9" s="97"/>
    </row>
    <row r="10" spans="1:18" ht="29" x14ac:dyDescent="0.35">
      <c r="A10" s="4"/>
      <c r="B10" s="1" t="s">
        <v>6</v>
      </c>
      <c r="C10" s="69" t="s">
        <v>334</v>
      </c>
      <c r="D10" s="69"/>
      <c r="E10" s="69"/>
      <c r="F10" s="69"/>
      <c r="G10" s="69"/>
      <c r="H10" s="69"/>
      <c r="I10" s="69"/>
      <c r="J10" s="69"/>
      <c r="K10" s="69"/>
      <c r="L10" s="69"/>
      <c r="M10" s="69"/>
      <c r="N10" s="69"/>
      <c r="O10" s="69"/>
      <c r="P10" s="4"/>
      <c r="Q10" s="97"/>
    </row>
    <row r="11" spans="1:18" x14ac:dyDescent="0.35">
      <c r="A11" s="4"/>
      <c r="B11" s="10" t="s">
        <v>7</v>
      </c>
      <c r="C11" s="73" t="s">
        <v>72</v>
      </c>
      <c r="D11" s="67">
        <v>27.89473684210526</v>
      </c>
      <c r="E11" s="67">
        <v>20.315789473684209</v>
      </c>
      <c r="F11" s="67">
        <v>13.157894736842104</v>
      </c>
      <c r="G11" s="67">
        <v>9.473684210526315</v>
      </c>
      <c r="H11" s="67">
        <v>8.5263157894736832</v>
      </c>
      <c r="I11" s="67">
        <v>0</v>
      </c>
      <c r="J11" s="67">
        <v>1.3730569948186528</v>
      </c>
      <c r="K11" s="67">
        <v>0.47169811320754718</v>
      </c>
      <c r="L11" s="67">
        <v>0.10000000000000003</v>
      </c>
      <c r="M11" s="67">
        <f>LN(J11)</f>
        <v>0.31703963708133664</v>
      </c>
      <c r="N11" s="67">
        <f>LN(K11/(1-K11))</f>
        <v>-0.11332868530700312</v>
      </c>
      <c r="O11" s="67">
        <f>LN(L11/(1-L11))</f>
        <v>-2.1972245773362191</v>
      </c>
      <c r="P11" s="4"/>
      <c r="Q11" s="49"/>
      <c r="R11" s="98"/>
    </row>
    <row r="12" spans="1:18" x14ac:dyDescent="0.35">
      <c r="A12" s="4"/>
      <c r="B12" s="10" t="s">
        <v>7</v>
      </c>
      <c r="C12" s="73" t="s">
        <v>72</v>
      </c>
      <c r="D12" s="67">
        <v>25.789473684210524</v>
      </c>
      <c r="E12" s="67">
        <v>19.789473684210527</v>
      </c>
      <c r="F12" s="67">
        <v>15.263157894736841</v>
      </c>
      <c r="G12" s="67">
        <v>10.315789473684211</v>
      </c>
      <c r="H12" s="67">
        <v>9.473684210526315</v>
      </c>
      <c r="I12" s="67">
        <v>0</v>
      </c>
      <c r="J12" s="67">
        <v>1.303191489361702</v>
      </c>
      <c r="K12" s="67">
        <v>0.59183673469387754</v>
      </c>
      <c r="L12" s="67">
        <v>8.1632653061224567E-2</v>
      </c>
      <c r="M12" s="67">
        <f t="shared" ref="M12:M75" si="0">LN(J12)</f>
        <v>0.26481624771477769</v>
      </c>
      <c r="N12" s="67">
        <f t="shared" ref="N12:O75" si="1">LN(K12/(1-K12))</f>
        <v>0.37156355643248301</v>
      </c>
      <c r="O12" s="67">
        <f t="shared" si="1"/>
        <v>-2.4203681286504284</v>
      </c>
      <c r="P12" s="4"/>
      <c r="Q12" s="49"/>
      <c r="R12" s="98"/>
    </row>
    <row r="13" spans="1:18" x14ac:dyDescent="0.35">
      <c r="A13" s="4"/>
      <c r="B13" s="10" t="s">
        <v>7</v>
      </c>
      <c r="C13" s="73" t="s">
        <v>74</v>
      </c>
      <c r="D13" s="67">
        <v>30.353982300884951</v>
      </c>
      <c r="E13" s="67">
        <v>16.371681415929203</v>
      </c>
      <c r="F13" s="67">
        <v>14.159292035398229</v>
      </c>
      <c r="G13" s="67">
        <v>8.495575221238937</v>
      </c>
      <c r="H13" s="67">
        <v>7.5221238938053094</v>
      </c>
      <c r="I13" s="67">
        <v>0</v>
      </c>
      <c r="J13" s="67">
        <v>1.8540540540540538</v>
      </c>
      <c r="K13" s="67">
        <v>0.46647230320699712</v>
      </c>
      <c r="L13" s="67">
        <v>0.11458333333333326</v>
      </c>
      <c r="M13" s="67">
        <f t="shared" si="0"/>
        <v>0.61737462208761495</v>
      </c>
      <c r="N13" s="67">
        <f t="shared" si="1"/>
        <v>-0.13431233760759392</v>
      </c>
      <c r="O13" s="67">
        <f t="shared" si="1"/>
        <v>-2.0447559836919469</v>
      </c>
      <c r="P13" s="4"/>
      <c r="Q13" s="49"/>
      <c r="R13" s="98"/>
    </row>
    <row r="14" spans="1:18" x14ac:dyDescent="0.35">
      <c r="A14" s="4"/>
      <c r="B14" s="10" t="s">
        <v>7</v>
      </c>
      <c r="C14" s="73" t="s">
        <v>74</v>
      </c>
      <c r="D14" s="67">
        <v>27.876106194690262</v>
      </c>
      <c r="E14" s="67">
        <v>14.424778761061946</v>
      </c>
      <c r="F14" s="67">
        <v>16.371681415929203</v>
      </c>
      <c r="G14" s="67">
        <v>7.5221238938053094</v>
      </c>
      <c r="H14" s="67">
        <v>6.0176991150442474</v>
      </c>
      <c r="I14" s="67">
        <v>0</v>
      </c>
      <c r="J14" s="67">
        <v>1.9325153374233128</v>
      </c>
      <c r="K14" s="67">
        <v>0.58730158730158732</v>
      </c>
      <c r="L14" s="67">
        <v>0.2</v>
      </c>
      <c r="M14" s="67">
        <f t="shared" si="0"/>
        <v>0.65882243801887075</v>
      </c>
      <c r="N14" s="67">
        <f t="shared" si="1"/>
        <v>0.35282137462274243</v>
      </c>
      <c r="O14" s="67">
        <f t="shared" si="1"/>
        <v>-1.3862943611198906</v>
      </c>
      <c r="P14" s="4"/>
      <c r="Q14" s="49"/>
      <c r="R14" s="98"/>
    </row>
    <row r="15" spans="1:18" x14ac:dyDescent="0.35">
      <c r="A15" s="4"/>
      <c r="B15" s="10" t="s">
        <v>7</v>
      </c>
      <c r="C15" s="73" t="s">
        <v>73</v>
      </c>
      <c r="D15" s="67">
        <v>28.088235294117652</v>
      </c>
      <c r="E15" s="67">
        <v>12.941176470588237</v>
      </c>
      <c r="F15" s="67">
        <v>16.176470588235297</v>
      </c>
      <c r="G15" s="67">
        <v>6.4705882352941186</v>
      </c>
      <c r="H15" s="67">
        <v>6.0294117647058822</v>
      </c>
      <c r="I15" s="67">
        <v>0</v>
      </c>
      <c r="J15" s="67">
        <v>2.1704545454545454</v>
      </c>
      <c r="K15" s="67">
        <v>0.5759162303664922</v>
      </c>
      <c r="L15" s="67">
        <v>6.8181818181818343E-2</v>
      </c>
      <c r="M15" s="67">
        <f t="shared" si="0"/>
        <v>0.77493661356842336</v>
      </c>
      <c r="N15" s="67">
        <f t="shared" si="1"/>
        <v>0.30603121111997766</v>
      </c>
      <c r="O15" s="67">
        <f t="shared" si="1"/>
        <v>-2.6149597780361957</v>
      </c>
      <c r="P15" s="4"/>
      <c r="Q15" s="49"/>
      <c r="R15" s="98"/>
    </row>
    <row r="16" spans="1:18" x14ac:dyDescent="0.35">
      <c r="A16" s="4"/>
      <c r="B16" s="10" t="s">
        <v>7</v>
      </c>
      <c r="C16" s="73" t="s">
        <v>97</v>
      </c>
      <c r="D16" s="67">
        <v>26.47058823529412</v>
      </c>
      <c r="E16" s="67">
        <v>15.073529411764707</v>
      </c>
      <c r="F16" s="67">
        <v>11.029411764705884</v>
      </c>
      <c r="G16" s="67">
        <v>8.0882352941176485</v>
      </c>
      <c r="H16" s="67">
        <v>5.882352941176471</v>
      </c>
      <c r="I16" s="67">
        <v>0</v>
      </c>
      <c r="J16" s="67">
        <v>1.7560975609756098</v>
      </c>
      <c r="K16" s="67">
        <v>0.41666666666666669</v>
      </c>
      <c r="L16" s="67">
        <v>0.27272727272727282</v>
      </c>
      <c r="M16" s="67">
        <f t="shared" si="0"/>
        <v>0.56309405231174747</v>
      </c>
      <c r="N16" s="67">
        <f t="shared" si="1"/>
        <v>-0.33647223662121273</v>
      </c>
      <c r="O16" s="67">
        <f t="shared" si="1"/>
        <v>-0.98082925301172574</v>
      </c>
      <c r="P16" s="4"/>
      <c r="Q16" s="49"/>
      <c r="R16" s="98"/>
    </row>
    <row r="17" spans="1:18" x14ac:dyDescent="0.35">
      <c r="A17" s="4"/>
      <c r="B17" s="10" t="s">
        <v>7</v>
      </c>
      <c r="C17" s="73" t="s">
        <v>100</v>
      </c>
      <c r="D17" s="67">
        <v>27.941176470588239</v>
      </c>
      <c r="E17" s="67">
        <v>16.323529411764707</v>
      </c>
      <c r="F17" s="67">
        <v>12.5</v>
      </c>
      <c r="G17" s="67">
        <v>10.294117647058824</v>
      </c>
      <c r="H17" s="67">
        <v>7.3529411764705888</v>
      </c>
      <c r="I17" s="67">
        <v>0</v>
      </c>
      <c r="J17" s="67">
        <v>1.7117117117117118</v>
      </c>
      <c r="K17" s="67">
        <v>0.44736842105263153</v>
      </c>
      <c r="L17" s="67">
        <v>0.2857142857142857</v>
      </c>
      <c r="M17" s="67">
        <f t="shared" si="0"/>
        <v>0.53749387084815203</v>
      </c>
      <c r="N17" s="67">
        <f t="shared" si="1"/>
        <v>-0.21130909366720718</v>
      </c>
      <c r="O17" s="67">
        <f t="shared" si="1"/>
        <v>-0.91629073187415511</v>
      </c>
      <c r="P17" s="4"/>
      <c r="Q17" s="49"/>
      <c r="R17" s="98"/>
    </row>
    <row r="18" spans="1:18" x14ac:dyDescent="0.35">
      <c r="A18" s="4"/>
      <c r="B18" s="10" t="s">
        <v>7</v>
      </c>
      <c r="C18" s="73" t="s">
        <v>100</v>
      </c>
      <c r="D18" s="67">
        <v>26.838235294117649</v>
      </c>
      <c r="E18" s="67">
        <v>17.058823529411764</v>
      </c>
      <c r="F18" s="67">
        <v>9.5588235294117645</v>
      </c>
      <c r="G18" s="67">
        <v>7.7941176470588243</v>
      </c>
      <c r="H18" s="67">
        <v>6.25</v>
      </c>
      <c r="I18" s="67">
        <v>0</v>
      </c>
      <c r="J18" s="67">
        <v>1.5732758620689655</v>
      </c>
      <c r="K18" s="67">
        <v>0.35616438356164382</v>
      </c>
      <c r="L18" s="67">
        <v>0.19811320754716988</v>
      </c>
      <c r="M18" s="67">
        <f t="shared" si="0"/>
        <v>0.45315998191618156</v>
      </c>
      <c r="N18" s="67">
        <f t="shared" si="1"/>
        <v>-0.59205106368857674</v>
      </c>
      <c r="O18" s="67">
        <f t="shared" si="1"/>
        <v>-1.398128818766893</v>
      </c>
      <c r="P18" s="4"/>
      <c r="Q18" s="49"/>
      <c r="R18" s="98"/>
    </row>
    <row r="19" spans="1:18" x14ac:dyDescent="0.35">
      <c r="A19" s="4"/>
      <c r="B19" s="10" t="s">
        <v>7</v>
      </c>
      <c r="C19" s="73" t="s">
        <v>94</v>
      </c>
      <c r="D19" s="67">
        <v>26.102941176470591</v>
      </c>
      <c r="E19" s="67">
        <v>14.705882352941178</v>
      </c>
      <c r="F19" s="67">
        <v>14.705882352941178</v>
      </c>
      <c r="G19" s="67">
        <v>8.0882352941176485</v>
      </c>
      <c r="H19" s="67">
        <v>5.882352941176471</v>
      </c>
      <c r="I19" s="67">
        <v>6.6176470588235299</v>
      </c>
      <c r="J19" s="67">
        <v>1.3250000000000002</v>
      </c>
      <c r="K19" s="67">
        <v>0.56338028169014087</v>
      </c>
      <c r="L19" s="67">
        <v>0.27272727272727282</v>
      </c>
      <c r="M19" s="67">
        <f t="shared" si="0"/>
        <v>0.28141245943818566</v>
      </c>
      <c r="N19" s="67">
        <f t="shared" si="1"/>
        <v>0.2548922496287902</v>
      </c>
      <c r="O19" s="67">
        <f t="shared" si="1"/>
        <v>-0.98082925301172574</v>
      </c>
      <c r="P19" s="4"/>
      <c r="Q19" s="49"/>
      <c r="R19" s="98"/>
    </row>
    <row r="20" spans="1:18" x14ac:dyDescent="0.35">
      <c r="A20" s="4"/>
      <c r="B20" s="10" t="s">
        <v>7</v>
      </c>
      <c r="C20" s="73" t="s">
        <v>94</v>
      </c>
      <c r="D20" s="67">
        <v>20.588235294117649</v>
      </c>
      <c r="E20" s="67">
        <v>11.544117647058824</v>
      </c>
      <c r="F20" s="67">
        <v>11.029411764705884</v>
      </c>
      <c r="G20" s="67">
        <v>6.4705882352941186</v>
      </c>
      <c r="H20" s="67">
        <v>5.2941176470588243</v>
      </c>
      <c r="I20" s="67">
        <v>0</v>
      </c>
      <c r="J20" s="67">
        <v>1.7834394904458599</v>
      </c>
      <c r="K20" s="67">
        <v>0.53571428571428581</v>
      </c>
      <c r="L20" s="67">
        <v>0.18181818181818182</v>
      </c>
      <c r="M20" s="67">
        <f t="shared" si="0"/>
        <v>0.57854379782094156</v>
      </c>
      <c r="N20" s="67">
        <f t="shared" si="1"/>
        <v>0.14310084364067363</v>
      </c>
      <c r="O20" s="67">
        <f t="shared" si="1"/>
        <v>-1.5040773967762739</v>
      </c>
      <c r="P20" s="4"/>
      <c r="Q20" s="49"/>
      <c r="R20" s="98"/>
    </row>
    <row r="21" spans="1:18" x14ac:dyDescent="0.35">
      <c r="A21" s="4"/>
      <c r="B21" s="10" t="s">
        <v>7</v>
      </c>
      <c r="C21" s="73" t="s">
        <v>92</v>
      </c>
      <c r="D21" s="67">
        <v>29.411764705882355</v>
      </c>
      <c r="E21" s="67">
        <v>16.176470588235297</v>
      </c>
      <c r="F21" s="67">
        <v>7.3529411764705888</v>
      </c>
      <c r="G21" s="67">
        <v>9.1911764705882355</v>
      </c>
      <c r="H21" s="67">
        <v>7.5735294117647065</v>
      </c>
      <c r="I21" s="67">
        <v>0</v>
      </c>
      <c r="J21" s="67">
        <v>1.8181818181818179</v>
      </c>
      <c r="K21" s="67">
        <v>0.25</v>
      </c>
      <c r="L21" s="67">
        <v>0.17599999999999996</v>
      </c>
      <c r="M21" s="67">
        <f t="shared" si="0"/>
        <v>0.5978370007556203</v>
      </c>
      <c r="N21" s="67">
        <f t="shared" si="1"/>
        <v>-1.0986122886681098</v>
      </c>
      <c r="O21" s="67">
        <f t="shared" si="1"/>
        <v>-1.5436865348713202</v>
      </c>
      <c r="P21" s="4"/>
      <c r="Q21" s="49"/>
      <c r="R21" s="98"/>
    </row>
    <row r="22" spans="1:18" x14ac:dyDescent="0.35">
      <c r="A22" s="4"/>
      <c r="B22" s="10" t="s">
        <v>7</v>
      </c>
      <c r="C22" s="73" t="s">
        <v>92</v>
      </c>
      <c r="D22" s="67">
        <v>34.411764705882355</v>
      </c>
      <c r="E22" s="67">
        <v>20.955882352941178</v>
      </c>
      <c r="F22" s="67">
        <v>11.029411764705884</v>
      </c>
      <c r="G22" s="67">
        <v>11.98529411764706</v>
      </c>
      <c r="H22" s="67">
        <v>8.8235294117647065</v>
      </c>
      <c r="I22" s="67">
        <v>0</v>
      </c>
      <c r="J22" s="67">
        <v>1.6421052631578947</v>
      </c>
      <c r="K22" s="67">
        <v>0.32051282051282054</v>
      </c>
      <c r="L22" s="67">
        <v>0.26380368098159512</v>
      </c>
      <c r="M22" s="67">
        <f t="shared" si="0"/>
        <v>0.49597911564899622</v>
      </c>
      <c r="N22" s="67">
        <f t="shared" si="1"/>
        <v>-0.75141608868392107</v>
      </c>
      <c r="O22" s="67">
        <f t="shared" si="1"/>
        <v>-1.0262916270884834</v>
      </c>
      <c r="P22" s="4"/>
      <c r="Q22" s="49"/>
      <c r="R22" s="98"/>
    </row>
    <row r="23" spans="1:18" x14ac:dyDescent="0.35">
      <c r="A23" s="4"/>
      <c r="B23" s="10" t="s">
        <v>7</v>
      </c>
      <c r="C23" s="73" t="s">
        <v>93</v>
      </c>
      <c r="D23" s="67">
        <v>42.647058823529413</v>
      </c>
      <c r="E23" s="67">
        <v>26.838235294117649</v>
      </c>
      <c r="F23" s="67">
        <v>20.588235294117649</v>
      </c>
      <c r="G23" s="67">
        <v>13.602941176470589</v>
      </c>
      <c r="H23" s="67">
        <v>11.397058823529413</v>
      </c>
      <c r="I23" s="67">
        <v>9.5588235294117645</v>
      </c>
      <c r="J23" s="67">
        <v>1.2328767123287672</v>
      </c>
      <c r="K23" s="67">
        <v>0.48275862068965519</v>
      </c>
      <c r="L23" s="67">
        <v>0.16216216216216212</v>
      </c>
      <c r="M23" s="67">
        <f t="shared" si="0"/>
        <v>0.20935022918187396</v>
      </c>
      <c r="N23" s="67">
        <f t="shared" si="1"/>
        <v>-6.899287148695131E-2</v>
      </c>
      <c r="O23" s="67">
        <f t="shared" si="1"/>
        <v>-1.6422277352570918</v>
      </c>
      <c r="P23" s="4"/>
      <c r="Q23" s="49"/>
      <c r="R23" s="98"/>
    </row>
    <row r="24" spans="1:18" x14ac:dyDescent="0.35">
      <c r="A24" s="4"/>
      <c r="B24" s="10" t="s">
        <v>7</v>
      </c>
      <c r="C24" s="73" t="s">
        <v>91</v>
      </c>
      <c r="D24" s="67">
        <v>34.191176470588239</v>
      </c>
      <c r="E24" s="67">
        <v>23.529411764705884</v>
      </c>
      <c r="F24" s="67">
        <v>11.764705882352942</v>
      </c>
      <c r="G24" s="67">
        <v>10.294117647058824</v>
      </c>
      <c r="H24" s="67">
        <v>7.7205882352941178</v>
      </c>
      <c r="I24" s="67">
        <v>5.882352941176471</v>
      </c>
      <c r="J24" s="67">
        <v>1.203125</v>
      </c>
      <c r="K24" s="67">
        <v>0.34408602150537632</v>
      </c>
      <c r="L24" s="67">
        <v>0.25000000000000006</v>
      </c>
      <c r="M24" s="67">
        <f t="shared" si="0"/>
        <v>0.18492233849401199</v>
      </c>
      <c r="N24" s="67">
        <f t="shared" si="1"/>
        <v>-0.64513796137358481</v>
      </c>
      <c r="O24" s="67">
        <f t="shared" si="1"/>
        <v>-1.0986122886681093</v>
      </c>
      <c r="P24" s="4"/>
      <c r="Q24" s="49"/>
      <c r="R24" s="98"/>
    </row>
    <row r="25" spans="1:18" x14ac:dyDescent="0.35">
      <c r="A25" s="4"/>
      <c r="B25" s="10" t="s">
        <v>7</v>
      </c>
      <c r="C25" s="73" t="s">
        <v>91</v>
      </c>
      <c r="D25" s="67">
        <v>30.514705882352942</v>
      </c>
      <c r="E25" s="67">
        <v>20.367647058823529</v>
      </c>
      <c r="F25" s="67">
        <v>13.23529411764706</v>
      </c>
      <c r="G25" s="67">
        <v>10.147058823529413</v>
      </c>
      <c r="H25" s="67">
        <v>7.7205882352941178</v>
      </c>
      <c r="I25" s="67">
        <v>0</v>
      </c>
      <c r="J25" s="67">
        <v>1.4981949458483754</v>
      </c>
      <c r="K25" s="67">
        <v>0.43373493975903615</v>
      </c>
      <c r="L25" s="67">
        <v>0.23913043478260879</v>
      </c>
      <c r="M25" s="67">
        <f t="shared" si="0"/>
        <v>0.40426101404335979</v>
      </c>
      <c r="N25" s="67">
        <f t="shared" si="1"/>
        <v>-0.26662866325394846</v>
      </c>
      <c r="O25" s="67">
        <f t="shared" si="1"/>
        <v>-1.1574527886910426</v>
      </c>
      <c r="P25" s="4"/>
      <c r="Q25" s="49"/>
      <c r="R25" s="98"/>
    </row>
    <row r="26" spans="1:18" x14ac:dyDescent="0.35">
      <c r="A26" s="4"/>
      <c r="B26" s="10" t="s">
        <v>7</v>
      </c>
      <c r="C26" s="73" t="s">
        <v>90</v>
      </c>
      <c r="D26" s="67">
        <v>29.411764705882355</v>
      </c>
      <c r="E26" s="67">
        <v>21.176470588235297</v>
      </c>
      <c r="F26" s="67">
        <v>11.029411764705884</v>
      </c>
      <c r="G26" s="67">
        <v>11.029411764705884</v>
      </c>
      <c r="H26" s="67">
        <v>8.0882352941176485</v>
      </c>
      <c r="I26" s="67">
        <v>0</v>
      </c>
      <c r="J26" s="67">
        <v>1.3888888888888888</v>
      </c>
      <c r="K26" s="67">
        <v>0.37500000000000006</v>
      </c>
      <c r="L26" s="67">
        <v>0.26666666666666666</v>
      </c>
      <c r="M26" s="67">
        <f t="shared" si="0"/>
        <v>0.32850406697203605</v>
      </c>
      <c r="N26" s="67">
        <f t="shared" si="1"/>
        <v>-0.5108256237659905</v>
      </c>
      <c r="O26" s="67">
        <f t="shared" si="1"/>
        <v>-1.0116009116784801</v>
      </c>
      <c r="P26" s="4"/>
      <c r="Q26" s="49"/>
      <c r="R26" s="98"/>
    </row>
    <row r="27" spans="1:18" x14ac:dyDescent="0.35">
      <c r="A27" s="4"/>
      <c r="B27" s="10" t="s">
        <v>7</v>
      </c>
      <c r="C27" s="73" t="s">
        <v>90</v>
      </c>
      <c r="D27" s="67">
        <v>37.5</v>
      </c>
      <c r="E27" s="67">
        <v>21.323529411764707</v>
      </c>
      <c r="F27" s="67">
        <v>19.852941176470591</v>
      </c>
      <c r="G27" s="67">
        <v>9.9264705882352953</v>
      </c>
      <c r="H27" s="67">
        <v>7.132352941176471</v>
      </c>
      <c r="I27" s="67">
        <v>9.5588235294117645</v>
      </c>
      <c r="J27" s="67">
        <v>1.3103448275862069</v>
      </c>
      <c r="K27" s="67">
        <v>0.52941176470588236</v>
      </c>
      <c r="L27" s="67">
        <v>0.2814814814814815</v>
      </c>
      <c r="M27" s="67">
        <f t="shared" si="0"/>
        <v>0.27029032973991168</v>
      </c>
      <c r="N27" s="67">
        <f t="shared" si="1"/>
        <v>0.11778303565638346</v>
      </c>
      <c r="O27" s="67">
        <f t="shared" si="1"/>
        <v>-0.93712481877699705</v>
      </c>
      <c r="P27" s="4"/>
      <c r="Q27" s="49"/>
      <c r="R27" s="98"/>
    </row>
    <row r="28" spans="1:18" x14ac:dyDescent="0.35">
      <c r="A28" s="4"/>
      <c r="B28" s="10" t="s">
        <v>7</v>
      </c>
      <c r="C28" s="73" t="s">
        <v>89</v>
      </c>
      <c r="D28" s="67">
        <v>22.500000000000004</v>
      </c>
      <c r="E28" s="67">
        <v>15.073529411764707</v>
      </c>
      <c r="F28" s="67">
        <v>8.8235294117647065</v>
      </c>
      <c r="G28" s="67">
        <v>7.3529411764705888</v>
      </c>
      <c r="H28" s="67">
        <v>5.1470588235294121</v>
      </c>
      <c r="I28" s="67">
        <v>0</v>
      </c>
      <c r="J28" s="67">
        <v>1.4926829268292685</v>
      </c>
      <c r="K28" s="67">
        <v>0.39215686274509798</v>
      </c>
      <c r="L28" s="67">
        <v>0.3</v>
      </c>
      <c r="M28" s="67">
        <f t="shared" si="0"/>
        <v>0.40057512281397273</v>
      </c>
      <c r="N28" s="67">
        <f t="shared" si="1"/>
        <v>-0.43825493093115547</v>
      </c>
      <c r="O28" s="67">
        <f t="shared" si="1"/>
        <v>-0.84729786038720356</v>
      </c>
      <c r="P28" s="4"/>
      <c r="Q28" s="49"/>
      <c r="R28" s="98"/>
    </row>
    <row r="29" spans="1:18" x14ac:dyDescent="0.35">
      <c r="A29" s="4"/>
      <c r="B29" s="10" t="s">
        <v>7</v>
      </c>
      <c r="C29" s="73" t="s">
        <v>89</v>
      </c>
      <c r="D29" s="67">
        <v>23.161764705882355</v>
      </c>
      <c r="E29" s="67">
        <v>14.338235294117649</v>
      </c>
      <c r="F29" s="67">
        <v>8.8235294117647065</v>
      </c>
      <c r="G29" s="67">
        <v>7.132352941176471</v>
      </c>
      <c r="H29" s="67">
        <v>4.7794117647058822</v>
      </c>
      <c r="I29" s="67">
        <v>0</v>
      </c>
      <c r="J29" s="67">
        <v>1.6153846153846154</v>
      </c>
      <c r="K29" s="67">
        <v>0.38095238095238093</v>
      </c>
      <c r="L29" s="67">
        <v>0.32989690721649489</v>
      </c>
      <c r="M29" s="67">
        <f t="shared" si="0"/>
        <v>0.47957308026188628</v>
      </c>
      <c r="N29" s="67">
        <f t="shared" si="1"/>
        <v>-0.48550781578170094</v>
      </c>
      <c r="O29" s="67">
        <f t="shared" si="1"/>
        <v>-0.70865136709591037</v>
      </c>
      <c r="P29" s="4"/>
      <c r="Q29" s="49"/>
      <c r="R29" s="98"/>
    </row>
    <row r="30" spans="1:18" x14ac:dyDescent="0.35">
      <c r="A30" s="4"/>
      <c r="B30" s="10" t="s">
        <v>7</v>
      </c>
      <c r="C30" s="73" t="s">
        <v>127</v>
      </c>
      <c r="D30" s="67">
        <v>37.5</v>
      </c>
      <c r="E30" s="67">
        <v>16.911764705882355</v>
      </c>
      <c r="F30" s="67">
        <v>16.911764705882355</v>
      </c>
      <c r="G30" s="67">
        <v>8.8235294117647065</v>
      </c>
      <c r="H30" s="67">
        <v>7.3529411764705888</v>
      </c>
      <c r="I30" s="67">
        <v>0</v>
      </c>
      <c r="J30" s="67">
        <v>2.2173913043478257</v>
      </c>
      <c r="K30" s="67">
        <v>0.45098039215686281</v>
      </c>
      <c r="L30" s="67">
        <v>0.16666666666666666</v>
      </c>
      <c r="M30" s="67">
        <f t="shared" si="0"/>
        <v>0.79633141679517594</v>
      </c>
      <c r="N30" s="67">
        <f t="shared" si="1"/>
        <v>-0.19671029424605399</v>
      </c>
      <c r="O30" s="67">
        <f t="shared" si="1"/>
        <v>-1.6094379124341005</v>
      </c>
      <c r="P30" s="4"/>
      <c r="Q30" s="49"/>
      <c r="R30" s="98"/>
    </row>
    <row r="31" spans="1:18" x14ac:dyDescent="0.35">
      <c r="A31" s="4"/>
      <c r="B31" s="10" t="s">
        <v>7</v>
      </c>
      <c r="C31" s="73" t="s">
        <v>126</v>
      </c>
      <c r="D31" s="67">
        <v>33.088235294117652</v>
      </c>
      <c r="E31" s="67">
        <v>17.279411764705884</v>
      </c>
      <c r="F31" s="67">
        <v>14.705882352941178</v>
      </c>
      <c r="G31" s="67">
        <v>9.1911764705882355</v>
      </c>
      <c r="H31" s="67">
        <v>6.6176470588235299</v>
      </c>
      <c r="I31" s="67">
        <v>0</v>
      </c>
      <c r="J31" s="67">
        <v>1.9148936170212767</v>
      </c>
      <c r="K31" s="67">
        <v>0.44444444444444442</v>
      </c>
      <c r="L31" s="67">
        <v>0.27999999999999997</v>
      </c>
      <c r="M31" s="67">
        <f t="shared" si="0"/>
        <v>0.64966206862020648</v>
      </c>
      <c r="N31" s="67">
        <f t="shared" si="1"/>
        <v>-0.22314355131420985</v>
      </c>
      <c r="O31" s="67">
        <f t="shared" si="1"/>
        <v>-0.94446160884085151</v>
      </c>
      <c r="P31" s="4"/>
      <c r="Q31" s="49"/>
      <c r="R31" s="98"/>
    </row>
    <row r="32" spans="1:18" x14ac:dyDescent="0.35">
      <c r="A32" s="4"/>
      <c r="B32" s="10" t="s">
        <v>7</v>
      </c>
      <c r="C32" s="73" t="s">
        <v>126</v>
      </c>
      <c r="D32" s="67">
        <v>28.676470588235297</v>
      </c>
      <c r="E32" s="67">
        <v>11.764705882352942</v>
      </c>
      <c r="F32" s="67">
        <v>11.764705882352942</v>
      </c>
      <c r="G32" s="67">
        <v>4.7794117647058822</v>
      </c>
      <c r="H32" s="67">
        <v>3.3088235294117649</v>
      </c>
      <c r="I32" s="67">
        <v>0</v>
      </c>
      <c r="J32" s="67">
        <v>2.4375</v>
      </c>
      <c r="K32" s="67">
        <v>0.41025641025641024</v>
      </c>
      <c r="L32" s="67">
        <v>0.30769230769230765</v>
      </c>
      <c r="M32" s="67">
        <f t="shared" si="0"/>
        <v>0.89097292388986515</v>
      </c>
      <c r="N32" s="67">
        <f t="shared" si="1"/>
        <v>-0.36290549368936847</v>
      </c>
      <c r="O32" s="67">
        <f t="shared" si="1"/>
        <v>-0.81093021621632877</v>
      </c>
      <c r="P32" s="4"/>
      <c r="Q32" s="49"/>
      <c r="R32" s="98"/>
    </row>
    <row r="33" spans="1:18" x14ac:dyDescent="0.35">
      <c r="A33" s="4"/>
      <c r="B33" s="10" t="s">
        <v>7</v>
      </c>
      <c r="C33" s="73" t="s">
        <v>126</v>
      </c>
      <c r="D33" s="67">
        <v>22.426470588235297</v>
      </c>
      <c r="E33" s="67">
        <v>15.808823529411766</v>
      </c>
      <c r="F33" s="67">
        <v>9.5588235294117645</v>
      </c>
      <c r="G33" s="67">
        <v>7.7205882352941178</v>
      </c>
      <c r="H33" s="67">
        <v>5.2941176470588243</v>
      </c>
      <c r="I33" s="67">
        <v>0</v>
      </c>
      <c r="J33" s="67">
        <v>1.4186046511627908</v>
      </c>
      <c r="K33" s="67">
        <v>0.42622950819672123</v>
      </c>
      <c r="L33" s="67">
        <v>0.31428571428571422</v>
      </c>
      <c r="M33" s="67">
        <f t="shared" si="0"/>
        <v>0.34967374847974886</v>
      </c>
      <c r="N33" s="67">
        <f t="shared" si="1"/>
        <v>-0.29725152346793188</v>
      </c>
      <c r="O33" s="67">
        <f t="shared" si="1"/>
        <v>-0.78015855754957519</v>
      </c>
      <c r="P33" s="4"/>
      <c r="Q33" s="49"/>
      <c r="R33" s="98"/>
    </row>
    <row r="34" spans="1:18" x14ac:dyDescent="0.35">
      <c r="A34" s="4"/>
      <c r="B34" s="10" t="s">
        <v>7</v>
      </c>
      <c r="C34" s="73" t="s">
        <v>126</v>
      </c>
      <c r="D34" s="67">
        <v>27.573529411764707</v>
      </c>
      <c r="E34" s="67">
        <v>15.073529411764707</v>
      </c>
      <c r="F34" s="67">
        <v>11.764705882352942</v>
      </c>
      <c r="G34" s="67">
        <v>8.2352941176470598</v>
      </c>
      <c r="H34" s="67">
        <v>5.882352941176471</v>
      </c>
      <c r="I34" s="67">
        <v>0</v>
      </c>
      <c r="J34" s="67">
        <v>1.8292682926829269</v>
      </c>
      <c r="K34" s="67">
        <v>0.42666666666666669</v>
      </c>
      <c r="L34" s="67">
        <v>0.28571428571428575</v>
      </c>
      <c r="M34" s="67">
        <f t="shared" si="0"/>
        <v>0.60391604683200273</v>
      </c>
      <c r="N34" s="67">
        <f t="shared" si="1"/>
        <v>-0.29546421289383573</v>
      </c>
      <c r="O34" s="67">
        <f t="shared" si="1"/>
        <v>-0.91629073187415477</v>
      </c>
      <c r="P34" s="4"/>
      <c r="Q34" s="49"/>
      <c r="R34" s="98"/>
    </row>
    <row r="35" spans="1:18" x14ac:dyDescent="0.35">
      <c r="A35" s="4"/>
      <c r="B35" s="10" t="s">
        <v>7</v>
      </c>
      <c r="C35" s="73" t="s">
        <v>125</v>
      </c>
      <c r="D35" s="67">
        <v>27.941176470588239</v>
      </c>
      <c r="E35" s="67">
        <v>16.176470588235297</v>
      </c>
      <c r="F35" s="67">
        <v>10.294117647058824</v>
      </c>
      <c r="G35" s="67">
        <v>8.4558823529411775</v>
      </c>
      <c r="H35" s="67">
        <v>6.25</v>
      </c>
      <c r="I35" s="67">
        <v>0</v>
      </c>
      <c r="J35" s="67">
        <v>1.7272727272727273</v>
      </c>
      <c r="K35" s="67">
        <v>0.36842105263157893</v>
      </c>
      <c r="L35" s="67">
        <v>0.26086956521739141</v>
      </c>
      <c r="M35" s="67">
        <f t="shared" si="0"/>
        <v>0.54654370636806993</v>
      </c>
      <c r="N35" s="67">
        <f t="shared" si="1"/>
        <v>-0.5389965007326869</v>
      </c>
      <c r="O35" s="67">
        <f t="shared" si="1"/>
        <v>-1.0414538748281605</v>
      </c>
      <c r="P35" s="4"/>
      <c r="Q35" s="49"/>
      <c r="R35" s="98"/>
    </row>
    <row r="36" spans="1:18" x14ac:dyDescent="0.35">
      <c r="A36" s="4"/>
      <c r="B36" s="10" t="s">
        <v>7</v>
      </c>
      <c r="C36" s="73" t="s">
        <v>125</v>
      </c>
      <c r="D36" s="67">
        <v>25.735294117647062</v>
      </c>
      <c r="E36" s="67">
        <v>13.23529411764706</v>
      </c>
      <c r="F36" s="67">
        <v>11.764705882352942</v>
      </c>
      <c r="G36" s="67">
        <v>6.9852941176470598</v>
      </c>
      <c r="H36" s="67">
        <v>5.2941176470588243</v>
      </c>
      <c r="I36" s="67">
        <v>0</v>
      </c>
      <c r="J36" s="67">
        <v>1.9444444444444444</v>
      </c>
      <c r="K36" s="67">
        <v>0.45714285714285713</v>
      </c>
      <c r="L36" s="67">
        <v>0.24210526315789474</v>
      </c>
      <c r="M36" s="67">
        <f t="shared" si="0"/>
        <v>0.664976303593249</v>
      </c>
      <c r="N36" s="67">
        <f t="shared" si="1"/>
        <v>-0.17185025692665942</v>
      </c>
      <c r="O36" s="67">
        <f t="shared" si="1"/>
        <v>-1.1411719030869056</v>
      </c>
      <c r="P36" s="4"/>
      <c r="Q36" s="49"/>
      <c r="R36" s="98"/>
    </row>
    <row r="37" spans="1:18" x14ac:dyDescent="0.35">
      <c r="A37" s="4"/>
      <c r="B37" s="10" t="s">
        <v>7</v>
      </c>
      <c r="C37" s="73" t="s">
        <v>125</v>
      </c>
      <c r="D37" s="67">
        <v>44.117647058823536</v>
      </c>
      <c r="E37" s="67">
        <v>22.058823529411768</v>
      </c>
      <c r="F37" s="67">
        <v>19.117647058823529</v>
      </c>
      <c r="G37" s="67">
        <v>10.294117647058824</v>
      </c>
      <c r="H37" s="67">
        <v>9.5588235294117645</v>
      </c>
      <c r="I37" s="67">
        <v>6.6176470588235299</v>
      </c>
      <c r="J37" s="67">
        <v>1.7</v>
      </c>
      <c r="K37" s="67">
        <v>0.43333333333333324</v>
      </c>
      <c r="L37" s="67">
        <v>7.1428571428571522E-2</v>
      </c>
      <c r="M37" s="67">
        <f t="shared" si="0"/>
        <v>0.53062825106217038</v>
      </c>
      <c r="N37" s="67">
        <f t="shared" si="1"/>
        <v>-0.2682639865946797</v>
      </c>
      <c r="O37" s="67">
        <f t="shared" si="1"/>
        <v>-2.5649493574615354</v>
      </c>
      <c r="P37" s="4"/>
      <c r="Q37" s="49"/>
      <c r="R37" s="98"/>
    </row>
    <row r="38" spans="1:18" x14ac:dyDescent="0.35">
      <c r="A38" s="4"/>
      <c r="B38" s="10" t="s">
        <v>7</v>
      </c>
      <c r="C38" s="73" t="s">
        <v>103</v>
      </c>
      <c r="D38" s="67">
        <v>34.558823529411768</v>
      </c>
      <c r="E38" s="67">
        <v>23.161764705882355</v>
      </c>
      <c r="F38" s="67">
        <v>14.705882352941178</v>
      </c>
      <c r="G38" s="67">
        <v>10.294117647058824</v>
      </c>
      <c r="H38" s="67">
        <v>8.8235294117647065</v>
      </c>
      <c r="I38" s="67">
        <v>6.9852941176470598</v>
      </c>
      <c r="J38" s="67">
        <v>1.1904761904761905</v>
      </c>
      <c r="K38" s="67">
        <v>0.42553191489361702</v>
      </c>
      <c r="L38" s="67">
        <v>0.14285714285714285</v>
      </c>
      <c r="M38" s="67">
        <f t="shared" si="0"/>
        <v>0.17435338714477774</v>
      </c>
      <c r="N38" s="67">
        <f t="shared" si="1"/>
        <v>-0.30010459245033816</v>
      </c>
      <c r="O38" s="67">
        <f t="shared" si="1"/>
        <v>-1.791759469228055</v>
      </c>
      <c r="P38" s="4"/>
      <c r="Q38" s="49"/>
      <c r="R38" s="98"/>
    </row>
    <row r="39" spans="1:18" x14ac:dyDescent="0.35">
      <c r="A39" s="4"/>
      <c r="B39" s="10" t="s">
        <v>7</v>
      </c>
      <c r="C39" s="73" t="s">
        <v>106</v>
      </c>
      <c r="D39" s="67">
        <v>40.07352941176471</v>
      </c>
      <c r="E39" s="67">
        <v>23.014705882352942</v>
      </c>
      <c r="F39" s="67">
        <v>20.588235294117649</v>
      </c>
      <c r="G39" s="67">
        <v>10.882352941176471</v>
      </c>
      <c r="H39" s="67">
        <v>7.0588235294117654</v>
      </c>
      <c r="I39" s="67">
        <v>6.6176470588235299</v>
      </c>
      <c r="J39" s="67">
        <v>1.4536741214057509</v>
      </c>
      <c r="K39" s="67">
        <v>0.51376146788990829</v>
      </c>
      <c r="L39" s="67">
        <v>0.35135135135135132</v>
      </c>
      <c r="M39" s="67">
        <f t="shared" si="0"/>
        <v>0.37409422841079726</v>
      </c>
      <c r="N39" s="67">
        <f t="shared" si="1"/>
        <v>5.5059777183027597E-2</v>
      </c>
      <c r="O39" s="67">
        <f t="shared" si="1"/>
        <v>-0.6131044728864089</v>
      </c>
      <c r="P39" s="4"/>
      <c r="Q39" s="49"/>
      <c r="R39" s="98"/>
    </row>
    <row r="40" spans="1:18" x14ac:dyDescent="0.35">
      <c r="A40" s="4"/>
      <c r="B40" s="10" t="s">
        <v>7</v>
      </c>
      <c r="C40" s="73" t="s">
        <v>102</v>
      </c>
      <c r="D40" s="67">
        <v>26.838235294117649</v>
      </c>
      <c r="E40" s="67">
        <v>15.955882352941178</v>
      </c>
      <c r="F40" s="67">
        <v>13.602941176470589</v>
      </c>
      <c r="G40" s="67">
        <v>8.0882352941176485</v>
      </c>
      <c r="H40" s="67">
        <v>6.9852941176470598</v>
      </c>
      <c r="I40" s="67">
        <v>0</v>
      </c>
      <c r="J40" s="67">
        <v>1.6820276497695852</v>
      </c>
      <c r="K40" s="67">
        <v>0.50684931506849318</v>
      </c>
      <c r="L40" s="67">
        <v>0.13636363636363641</v>
      </c>
      <c r="M40" s="67">
        <f t="shared" si="0"/>
        <v>0.52000000004203195</v>
      </c>
      <c r="N40" s="67">
        <f t="shared" si="1"/>
        <v>2.7398974188114562E-2</v>
      </c>
      <c r="O40" s="67">
        <f t="shared" si="1"/>
        <v>-1.8458266904983303</v>
      </c>
      <c r="P40" s="4"/>
      <c r="Q40" s="49"/>
      <c r="R40" s="98"/>
    </row>
    <row r="41" spans="1:18" x14ac:dyDescent="0.35">
      <c r="A41" s="4"/>
      <c r="B41" s="10" t="s">
        <v>7</v>
      </c>
      <c r="C41" s="73" t="s">
        <v>102</v>
      </c>
      <c r="D41" s="67">
        <v>30</v>
      </c>
      <c r="E41" s="67">
        <v>19.485294117647062</v>
      </c>
      <c r="F41" s="67">
        <v>15.441176470588236</v>
      </c>
      <c r="G41" s="67">
        <v>9.5588235294117645</v>
      </c>
      <c r="H41" s="67">
        <v>7.8676470588235299</v>
      </c>
      <c r="I41" s="67">
        <v>9.4117647058823533</v>
      </c>
      <c r="J41" s="67">
        <v>1.0566037735849054</v>
      </c>
      <c r="K41" s="67">
        <v>0.51470588235294124</v>
      </c>
      <c r="L41" s="67">
        <v>0.17692307692307685</v>
      </c>
      <c r="M41" s="67">
        <f t="shared" si="0"/>
        <v>5.5059777183027174E-2</v>
      </c>
      <c r="N41" s="67">
        <f t="shared" si="1"/>
        <v>5.8840500022933603E-2</v>
      </c>
      <c r="O41" s="67">
        <f t="shared" si="1"/>
        <v>-1.537334618532757</v>
      </c>
      <c r="P41" s="4"/>
      <c r="Q41" s="49"/>
      <c r="R41" s="98"/>
    </row>
    <row r="42" spans="1:18" x14ac:dyDescent="0.35">
      <c r="A42" s="4"/>
      <c r="B42" s="10" t="s">
        <v>7</v>
      </c>
      <c r="C42" s="73" t="s">
        <v>102</v>
      </c>
      <c r="D42" s="67">
        <v>25</v>
      </c>
      <c r="E42" s="67">
        <v>12.5</v>
      </c>
      <c r="F42" s="67">
        <v>11.764705882352942</v>
      </c>
      <c r="G42" s="67">
        <v>5.882352941176471</v>
      </c>
      <c r="H42" s="67">
        <v>5.4411764705882355</v>
      </c>
      <c r="I42" s="67">
        <v>0</v>
      </c>
      <c r="J42" s="67">
        <v>2</v>
      </c>
      <c r="K42" s="67">
        <v>0.4705882352941177</v>
      </c>
      <c r="L42" s="67">
        <v>7.5000000000000025E-2</v>
      </c>
      <c r="M42" s="67">
        <f t="shared" si="0"/>
        <v>0.69314718055994529</v>
      </c>
      <c r="N42" s="67">
        <f t="shared" si="1"/>
        <v>-0.11778303565638314</v>
      </c>
      <c r="O42" s="67">
        <f t="shared" si="1"/>
        <v>-2.5123056239761143</v>
      </c>
      <c r="P42" s="4"/>
      <c r="Q42" s="49"/>
      <c r="R42" s="98"/>
    </row>
    <row r="43" spans="1:18" x14ac:dyDescent="0.35">
      <c r="A43" s="4"/>
      <c r="B43" s="10" t="s">
        <v>7</v>
      </c>
      <c r="C43" s="73" t="s">
        <v>101</v>
      </c>
      <c r="D43" s="67">
        <v>36.397058823529413</v>
      </c>
      <c r="E43" s="67">
        <v>22.352941176470591</v>
      </c>
      <c r="F43" s="67">
        <v>14.705882352941178</v>
      </c>
      <c r="G43" s="67">
        <v>10.514705882352942</v>
      </c>
      <c r="H43" s="67">
        <v>6.9852941176470598</v>
      </c>
      <c r="I43" s="67">
        <v>0</v>
      </c>
      <c r="J43" s="67">
        <v>1.6282894736842104</v>
      </c>
      <c r="K43" s="67">
        <v>0.40404040404040403</v>
      </c>
      <c r="L43" s="67">
        <v>0.33566433566433562</v>
      </c>
      <c r="M43" s="67">
        <f t="shared" si="0"/>
        <v>0.4875300611624685</v>
      </c>
      <c r="N43" s="67">
        <f t="shared" si="1"/>
        <v>-0.38865798979178318</v>
      </c>
      <c r="O43" s="67">
        <f t="shared" si="1"/>
        <v>-0.68267588069265006</v>
      </c>
      <c r="P43" s="4"/>
      <c r="Q43" s="49"/>
      <c r="R43" s="98"/>
    </row>
    <row r="44" spans="1:18" x14ac:dyDescent="0.35">
      <c r="A44" s="4"/>
      <c r="B44" s="10" t="s">
        <v>7</v>
      </c>
      <c r="C44" s="73" t="s">
        <v>101</v>
      </c>
      <c r="D44" s="67">
        <v>29.779411764705884</v>
      </c>
      <c r="E44" s="67">
        <v>19.852941176470591</v>
      </c>
      <c r="F44" s="67">
        <v>11.764705882352942</v>
      </c>
      <c r="G44" s="67">
        <v>11.250000000000002</v>
      </c>
      <c r="H44" s="67">
        <v>8.014705882352942</v>
      </c>
      <c r="I44" s="67">
        <v>0</v>
      </c>
      <c r="J44" s="67">
        <v>1.5</v>
      </c>
      <c r="K44" s="67">
        <v>0.39506172839506176</v>
      </c>
      <c r="L44" s="67">
        <v>0.28758169934640526</v>
      </c>
      <c r="M44" s="67">
        <f t="shared" si="0"/>
        <v>0.40546510810816438</v>
      </c>
      <c r="N44" s="67">
        <f t="shared" si="1"/>
        <v>-0.42608439531089998</v>
      </c>
      <c r="O44" s="67">
        <f t="shared" si="1"/>
        <v>-0.90715824831088232</v>
      </c>
      <c r="P44" s="4"/>
      <c r="Q44" s="49"/>
      <c r="R44" s="98"/>
    </row>
    <row r="45" spans="1:18" x14ac:dyDescent="0.35">
      <c r="A45" s="4"/>
      <c r="B45" s="10" t="s">
        <v>7</v>
      </c>
      <c r="C45" s="73" t="s">
        <v>103</v>
      </c>
      <c r="D45" s="67">
        <v>28.676470588235297</v>
      </c>
      <c r="E45" s="67">
        <v>17.279411764705884</v>
      </c>
      <c r="F45" s="67">
        <v>15.441176470588236</v>
      </c>
      <c r="G45" s="67">
        <v>9.5588235294117645</v>
      </c>
      <c r="H45" s="67">
        <v>8.0882352941176485</v>
      </c>
      <c r="I45" s="67">
        <v>0</v>
      </c>
      <c r="J45" s="67">
        <v>1.6595744680851063</v>
      </c>
      <c r="K45" s="67">
        <v>0.53846153846153844</v>
      </c>
      <c r="L45" s="67">
        <v>0.15384615384615369</v>
      </c>
      <c r="M45" s="67">
        <f t="shared" si="0"/>
        <v>0.50656122497953315</v>
      </c>
      <c r="N45" s="67">
        <f t="shared" si="1"/>
        <v>0.15415067982725816</v>
      </c>
      <c r="O45" s="67">
        <f t="shared" si="1"/>
        <v>-1.7047480922384264</v>
      </c>
      <c r="P45" s="4"/>
      <c r="Q45" s="49"/>
      <c r="R45" s="98"/>
    </row>
    <row r="46" spans="1:18" x14ac:dyDescent="0.35">
      <c r="A46" s="4"/>
      <c r="B46" s="10" t="s">
        <v>7</v>
      </c>
      <c r="C46" s="73" t="s">
        <v>103</v>
      </c>
      <c r="D46" s="67">
        <v>28.308823529411768</v>
      </c>
      <c r="E46" s="67">
        <v>16.911764705882355</v>
      </c>
      <c r="F46" s="67">
        <v>18.382352941176471</v>
      </c>
      <c r="G46" s="67">
        <v>8.6029411764705888</v>
      </c>
      <c r="H46" s="67">
        <v>6.9852941176470598</v>
      </c>
      <c r="I46" s="67">
        <v>6.6176470588235299</v>
      </c>
      <c r="J46" s="67">
        <v>1.2826086956521741</v>
      </c>
      <c r="K46" s="67">
        <v>0.64935064935064923</v>
      </c>
      <c r="L46" s="67">
        <v>0.18803418803418798</v>
      </c>
      <c r="M46" s="67">
        <f t="shared" si="0"/>
        <v>0.24889604741662455</v>
      </c>
      <c r="N46" s="67">
        <f t="shared" si="1"/>
        <v>0.6161861394238165</v>
      </c>
      <c r="O46" s="67">
        <f t="shared" si="1"/>
        <v>-1.4628344382422254</v>
      </c>
      <c r="P46" s="4"/>
      <c r="Q46" s="49"/>
      <c r="R46" s="98"/>
    </row>
    <row r="47" spans="1:18" x14ac:dyDescent="0.35">
      <c r="A47" s="4"/>
      <c r="B47" s="10" t="s">
        <v>7</v>
      </c>
      <c r="C47" s="73" t="s">
        <v>109</v>
      </c>
      <c r="D47" s="67">
        <v>26.838235294117649</v>
      </c>
      <c r="E47" s="67">
        <v>12.132352941176471</v>
      </c>
      <c r="F47" s="67">
        <v>12.5</v>
      </c>
      <c r="G47" s="67">
        <v>5.882352941176471</v>
      </c>
      <c r="H47" s="67">
        <v>5.3676470588235299</v>
      </c>
      <c r="I47" s="67">
        <v>0</v>
      </c>
      <c r="J47" s="67">
        <v>2.2121212121212124</v>
      </c>
      <c r="K47" s="67">
        <v>0.46575342465753422</v>
      </c>
      <c r="L47" s="67">
        <v>8.7499999999999981E-2</v>
      </c>
      <c r="M47" s="67">
        <f t="shared" si="0"/>
        <v>0.79395187968191105</v>
      </c>
      <c r="N47" s="67">
        <f t="shared" si="1"/>
        <v>-0.13720112151348515</v>
      </c>
      <c r="O47" s="67">
        <f t="shared" si="1"/>
        <v>-2.3445492920930779</v>
      </c>
      <c r="P47" s="4"/>
      <c r="Q47" s="49"/>
      <c r="R47" s="98"/>
    </row>
    <row r="48" spans="1:18" x14ac:dyDescent="0.35">
      <c r="A48" s="4"/>
      <c r="B48" s="10" t="s">
        <v>7</v>
      </c>
      <c r="C48" s="73" t="s">
        <v>108</v>
      </c>
      <c r="D48" s="67">
        <v>39.583333333333329</v>
      </c>
      <c r="E48" s="67">
        <v>23.263888888888889</v>
      </c>
      <c r="F48" s="67">
        <v>22.222222222222221</v>
      </c>
      <c r="G48" s="67">
        <v>11.458333333333332</v>
      </c>
      <c r="H48" s="67">
        <v>9.7222222222222214</v>
      </c>
      <c r="I48" s="67">
        <v>12.5</v>
      </c>
      <c r="J48" s="67">
        <v>1.1641791044776117</v>
      </c>
      <c r="K48" s="67">
        <v>0.5614035087719299</v>
      </c>
      <c r="L48" s="67">
        <v>0.15151515151515149</v>
      </c>
      <c r="M48" s="67">
        <f t="shared" si="0"/>
        <v>0.1520162072986255</v>
      </c>
      <c r="N48" s="67">
        <f t="shared" si="1"/>
        <v>0.24686007793152617</v>
      </c>
      <c r="O48" s="67">
        <f t="shared" si="1"/>
        <v>-1.7227665977411037</v>
      </c>
      <c r="P48" s="4"/>
      <c r="Q48" s="49"/>
      <c r="R48" s="98"/>
    </row>
    <row r="49" spans="1:18" x14ac:dyDescent="0.35">
      <c r="A49" s="4"/>
      <c r="B49" s="10" t="s">
        <v>7</v>
      </c>
      <c r="C49" s="73" t="s">
        <v>108</v>
      </c>
      <c r="D49" s="67">
        <v>27.777777777777779</v>
      </c>
      <c r="E49" s="67">
        <v>20.833333333333332</v>
      </c>
      <c r="F49" s="67">
        <v>15.972222222222221</v>
      </c>
      <c r="G49" s="67">
        <v>11.249999999999998</v>
      </c>
      <c r="H49" s="67">
        <v>8.6805555555555554</v>
      </c>
      <c r="I49" s="67">
        <v>6.25</v>
      </c>
      <c r="J49" s="67">
        <v>1.0333333333333334</v>
      </c>
      <c r="K49" s="67">
        <v>0.57499999999999996</v>
      </c>
      <c r="L49" s="67">
        <v>0.22839506172839497</v>
      </c>
      <c r="M49" s="67">
        <f t="shared" si="0"/>
        <v>3.278982282299097E-2</v>
      </c>
      <c r="N49" s="67">
        <f t="shared" si="1"/>
        <v>0.30228087187293351</v>
      </c>
      <c r="O49" s="67">
        <f t="shared" si="1"/>
        <v>-1.2173958246580774</v>
      </c>
      <c r="P49" s="4"/>
      <c r="Q49" s="49"/>
      <c r="R49" s="98"/>
    </row>
    <row r="50" spans="1:18" x14ac:dyDescent="0.35">
      <c r="A50" s="4"/>
      <c r="B50" s="10" t="s">
        <v>7</v>
      </c>
      <c r="C50" s="73" t="s">
        <v>108</v>
      </c>
      <c r="D50" s="67">
        <v>26.388888888888889</v>
      </c>
      <c r="E50" s="67">
        <v>16.666666666666664</v>
      </c>
      <c r="F50" s="67">
        <v>13.194444444444445</v>
      </c>
      <c r="G50" s="67">
        <v>7.9861111111111107</v>
      </c>
      <c r="H50" s="67">
        <v>6.5972222222222223</v>
      </c>
      <c r="I50" s="67">
        <v>0</v>
      </c>
      <c r="J50" s="67">
        <v>1.5833333333333335</v>
      </c>
      <c r="K50" s="67">
        <v>0.5</v>
      </c>
      <c r="L50" s="67">
        <v>0.17391304347826081</v>
      </c>
      <c r="M50" s="67">
        <f t="shared" si="0"/>
        <v>0.45953232937844024</v>
      </c>
      <c r="N50" s="67">
        <f t="shared" si="1"/>
        <v>0</v>
      </c>
      <c r="O50" s="67">
        <f t="shared" si="1"/>
        <v>-1.5581446180465504</v>
      </c>
      <c r="P50" s="4"/>
      <c r="Q50" s="49"/>
      <c r="R50" s="98"/>
    </row>
    <row r="51" spans="1:18" x14ac:dyDescent="0.35">
      <c r="A51" s="4"/>
      <c r="B51" s="10" t="s">
        <v>7</v>
      </c>
      <c r="C51" s="73" t="s">
        <v>107</v>
      </c>
      <c r="D51" s="67">
        <v>26.838235294117649</v>
      </c>
      <c r="E51" s="67">
        <v>17.132352941176471</v>
      </c>
      <c r="F51" s="67">
        <v>14.705882352941178</v>
      </c>
      <c r="G51" s="67">
        <v>8.1617647058823533</v>
      </c>
      <c r="H51" s="67">
        <v>6.25</v>
      </c>
      <c r="I51" s="67">
        <v>0</v>
      </c>
      <c r="J51" s="67">
        <v>1.5665236051502147</v>
      </c>
      <c r="K51" s="67">
        <v>0.54794520547945202</v>
      </c>
      <c r="L51" s="67">
        <v>0.23423423423423426</v>
      </c>
      <c r="M51" s="67">
        <f t="shared" si="0"/>
        <v>0.44885890001679102</v>
      </c>
      <c r="N51" s="67">
        <f t="shared" si="1"/>
        <v>0.19237189264745591</v>
      </c>
      <c r="O51" s="67">
        <f t="shared" si="1"/>
        <v>-1.1845547184688343</v>
      </c>
      <c r="P51" s="4"/>
      <c r="Q51" s="49"/>
      <c r="R51" s="98"/>
    </row>
    <row r="52" spans="1:18" x14ac:dyDescent="0.35">
      <c r="A52" s="4"/>
      <c r="B52" s="10" t="s">
        <v>7</v>
      </c>
      <c r="C52" s="73" t="s">
        <v>107</v>
      </c>
      <c r="D52" s="67">
        <v>27.573529411764707</v>
      </c>
      <c r="E52" s="67">
        <v>16.544117647058826</v>
      </c>
      <c r="F52" s="67">
        <v>16.176470588235297</v>
      </c>
      <c r="G52" s="67">
        <v>8.4558823529411775</v>
      </c>
      <c r="H52" s="67">
        <v>6.25</v>
      </c>
      <c r="I52" s="67">
        <v>7.7205882352941178</v>
      </c>
      <c r="J52" s="67">
        <v>1.1999999999999997</v>
      </c>
      <c r="K52" s="67">
        <v>0.58666666666666678</v>
      </c>
      <c r="L52" s="67">
        <v>0.26086956521739141</v>
      </c>
      <c r="M52" s="67">
        <f t="shared" si="0"/>
        <v>0.1823215567939544</v>
      </c>
      <c r="N52" s="67">
        <f t="shared" si="1"/>
        <v>0.35020242943311541</v>
      </c>
      <c r="O52" s="67">
        <f t="shared" si="1"/>
        <v>-1.0414538748281605</v>
      </c>
      <c r="P52" s="4"/>
      <c r="Q52" s="49"/>
      <c r="R52" s="98"/>
    </row>
    <row r="53" spans="1:18" x14ac:dyDescent="0.35">
      <c r="A53" s="4"/>
      <c r="B53" s="10" t="s">
        <v>7</v>
      </c>
      <c r="C53" s="73" t="s">
        <v>107</v>
      </c>
      <c r="D53" s="67">
        <v>23.529411764705884</v>
      </c>
      <c r="E53" s="67">
        <v>15.073529411764707</v>
      </c>
      <c r="F53" s="67">
        <v>12.5</v>
      </c>
      <c r="G53" s="67">
        <v>7.132352941176471</v>
      </c>
      <c r="H53" s="67">
        <v>4.1176470588235299</v>
      </c>
      <c r="I53" s="67">
        <v>0</v>
      </c>
      <c r="J53" s="67">
        <v>1.5609756097560976</v>
      </c>
      <c r="K53" s="67">
        <v>0.53125</v>
      </c>
      <c r="L53" s="67">
        <v>0.42268041237113396</v>
      </c>
      <c r="M53" s="67">
        <f t="shared" si="0"/>
        <v>0.4453110166553641</v>
      </c>
      <c r="N53" s="67">
        <f t="shared" si="1"/>
        <v>0.12516314295400599</v>
      </c>
      <c r="O53" s="67">
        <f t="shared" si="1"/>
        <v>-0.31177962403084164</v>
      </c>
      <c r="P53" s="4"/>
      <c r="Q53" s="49"/>
      <c r="R53" s="98"/>
    </row>
    <row r="54" spans="1:18" x14ac:dyDescent="0.35">
      <c r="A54" s="4"/>
      <c r="B54" s="10" t="s">
        <v>7</v>
      </c>
      <c r="C54" s="73" t="s">
        <v>149</v>
      </c>
      <c r="D54" s="67">
        <v>28.308823529411768</v>
      </c>
      <c r="E54" s="67">
        <v>15.441176470588236</v>
      </c>
      <c r="F54" s="67">
        <v>12.5</v>
      </c>
      <c r="G54" s="67">
        <v>7.9411764705882364</v>
      </c>
      <c r="H54" s="67">
        <v>6.25</v>
      </c>
      <c r="I54" s="67">
        <v>0</v>
      </c>
      <c r="J54" s="67">
        <v>1.8333333333333335</v>
      </c>
      <c r="K54" s="67">
        <v>0.44155844155844148</v>
      </c>
      <c r="L54" s="67">
        <v>0.21296296296296308</v>
      </c>
      <c r="M54" s="67">
        <f t="shared" si="0"/>
        <v>0.6061358035703156</v>
      </c>
      <c r="N54" s="67">
        <f t="shared" si="1"/>
        <v>-0.23483959107740138</v>
      </c>
      <c r="O54" s="67">
        <f t="shared" si="1"/>
        <v>-1.3071570405611661</v>
      </c>
      <c r="P54" s="4"/>
      <c r="Q54" s="49"/>
      <c r="R54" s="98"/>
    </row>
    <row r="55" spans="1:18" x14ac:dyDescent="0.35">
      <c r="A55" s="4"/>
      <c r="B55" s="10" t="s">
        <v>7</v>
      </c>
      <c r="C55" s="73" t="s">
        <v>148</v>
      </c>
      <c r="D55" s="67">
        <v>26.838235294117649</v>
      </c>
      <c r="E55" s="67">
        <v>14.338235294117649</v>
      </c>
      <c r="F55" s="67">
        <v>12.5</v>
      </c>
      <c r="G55" s="67">
        <v>6.9852941176470598</v>
      </c>
      <c r="H55" s="67">
        <v>5.7352941176470589</v>
      </c>
      <c r="I55" s="67">
        <v>0</v>
      </c>
      <c r="J55" s="67">
        <v>1.8717948717948718</v>
      </c>
      <c r="K55" s="67">
        <v>0.46575342465753422</v>
      </c>
      <c r="L55" s="67">
        <v>0.17894736842105274</v>
      </c>
      <c r="M55" s="67">
        <f t="shared" si="0"/>
        <v>0.62689779501874465</v>
      </c>
      <c r="N55" s="67">
        <f t="shared" si="1"/>
        <v>-0.13720112151348515</v>
      </c>
      <c r="O55" s="67">
        <f t="shared" si="1"/>
        <v>-1.5234954826333749</v>
      </c>
      <c r="P55" s="4"/>
      <c r="Q55" s="49"/>
      <c r="R55" s="98"/>
    </row>
    <row r="56" spans="1:18" x14ac:dyDescent="0.35">
      <c r="A56" s="4"/>
      <c r="B56" s="10" t="s">
        <v>7</v>
      </c>
      <c r="C56" s="73" t="s">
        <v>147</v>
      </c>
      <c r="D56" s="67">
        <v>22.500000000000004</v>
      </c>
      <c r="E56" s="67">
        <v>13.23529411764706</v>
      </c>
      <c r="F56" s="67">
        <v>11.764705882352942</v>
      </c>
      <c r="G56" s="67">
        <v>6.5441176470588243</v>
      </c>
      <c r="H56" s="67">
        <v>5.5882352941176476</v>
      </c>
      <c r="I56" s="67">
        <v>2.5735294117647061</v>
      </c>
      <c r="J56" s="67">
        <v>1.5055555555555558</v>
      </c>
      <c r="K56" s="67">
        <v>0.52287581699346397</v>
      </c>
      <c r="L56" s="67">
        <v>0.14606741573033707</v>
      </c>
      <c r="M56" s="67">
        <f t="shared" si="0"/>
        <v>0.40916196998949067</v>
      </c>
      <c r="N56" s="67">
        <f t="shared" si="1"/>
        <v>9.1567193525490226E-2</v>
      </c>
      <c r="O56" s="67">
        <f t="shared" si="1"/>
        <v>-1.7657839828247943</v>
      </c>
      <c r="P56" s="4"/>
      <c r="Q56" s="49"/>
      <c r="R56" s="98"/>
    </row>
    <row r="57" spans="1:18" x14ac:dyDescent="0.35">
      <c r="A57" s="4"/>
      <c r="B57" s="10" t="s">
        <v>7</v>
      </c>
      <c r="C57" s="73" t="s">
        <v>147</v>
      </c>
      <c r="D57" s="67">
        <v>25.367647058823533</v>
      </c>
      <c r="E57" s="67">
        <v>15.073529411764707</v>
      </c>
      <c r="F57" s="67">
        <v>12.867647058823531</v>
      </c>
      <c r="G57" s="67">
        <v>7.7205882352941178</v>
      </c>
      <c r="H57" s="67">
        <v>6.6911764705882355</v>
      </c>
      <c r="I57" s="67">
        <v>5.514705882352942</v>
      </c>
      <c r="J57" s="67">
        <v>1.3170731707317074</v>
      </c>
      <c r="K57" s="67">
        <v>0.50724637681159424</v>
      </c>
      <c r="L57" s="67">
        <v>0.13333333333333333</v>
      </c>
      <c r="M57" s="67">
        <f t="shared" si="0"/>
        <v>0.27541197985996663</v>
      </c>
      <c r="N57" s="67">
        <f t="shared" si="1"/>
        <v>2.8987536873252406E-2</v>
      </c>
      <c r="O57" s="67">
        <f t="shared" si="1"/>
        <v>-1.8718021769015916</v>
      </c>
      <c r="P57" s="4"/>
      <c r="Q57" s="49"/>
      <c r="R57" s="98"/>
    </row>
    <row r="58" spans="1:18" x14ac:dyDescent="0.35">
      <c r="A58" s="4"/>
      <c r="B58" s="10" t="s">
        <v>7</v>
      </c>
      <c r="C58" s="73" t="s">
        <v>146</v>
      </c>
      <c r="D58" s="67">
        <v>35.267857142857146</v>
      </c>
      <c r="E58" s="67">
        <v>19.196428571428573</v>
      </c>
      <c r="F58" s="67">
        <v>16.071428571428573</v>
      </c>
      <c r="G58" s="67">
        <v>9.5535714285714288</v>
      </c>
      <c r="H58" s="67">
        <v>8.0357142857142865</v>
      </c>
      <c r="I58" s="67">
        <v>7.8571428571428585</v>
      </c>
      <c r="J58" s="67">
        <v>1.4279069767441861</v>
      </c>
      <c r="K58" s="67">
        <v>0.45569620253164556</v>
      </c>
      <c r="L58" s="67">
        <v>0.15887850467289713</v>
      </c>
      <c r="M58" s="67">
        <f t="shared" si="0"/>
        <v>0.35620971945953439</v>
      </c>
      <c r="N58" s="67">
        <f t="shared" si="1"/>
        <v>-0.1776811772374525</v>
      </c>
      <c r="O58" s="67">
        <f t="shared" si="1"/>
        <v>-1.6665963262740495</v>
      </c>
      <c r="P58" s="4"/>
      <c r="Q58" s="49"/>
      <c r="R58" s="98"/>
    </row>
    <row r="59" spans="1:18" x14ac:dyDescent="0.35">
      <c r="A59" s="4"/>
      <c r="B59" s="10" t="s">
        <v>7</v>
      </c>
      <c r="C59" s="73" t="s">
        <v>146</v>
      </c>
      <c r="D59" s="67">
        <v>29.017857142857146</v>
      </c>
      <c r="E59" s="67">
        <v>16.875</v>
      </c>
      <c r="F59" s="67">
        <v>10.267857142857144</v>
      </c>
      <c r="G59" s="67">
        <v>8.125</v>
      </c>
      <c r="H59" s="67">
        <v>7.2321428571428577</v>
      </c>
      <c r="I59" s="67">
        <v>3.125</v>
      </c>
      <c r="J59" s="67">
        <v>1.5343915343915346</v>
      </c>
      <c r="K59" s="67">
        <v>0.35384615384615387</v>
      </c>
      <c r="L59" s="67">
        <v>0.10989010989010983</v>
      </c>
      <c r="M59" s="67">
        <f t="shared" si="0"/>
        <v>0.42813390792087752</v>
      </c>
      <c r="N59" s="67">
        <f t="shared" si="1"/>
        <v>-0.60217540235421851</v>
      </c>
      <c r="O59" s="67">
        <f t="shared" si="1"/>
        <v>-2.0918640616783937</v>
      </c>
      <c r="P59" s="4"/>
    </row>
    <row r="60" spans="1:18" x14ac:dyDescent="0.35">
      <c r="A60" s="4"/>
      <c r="B60" s="10" t="s">
        <v>7</v>
      </c>
      <c r="C60" s="73" t="s">
        <v>145</v>
      </c>
      <c r="D60" s="67">
        <v>29.264705882352942</v>
      </c>
      <c r="E60" s="67">
        <v>18.529411764705884</v>
      </c>
      <c r="F60" s="67">
        <v>14.338235294117649</v>
      </c>
      <c r="G60" s="67">
        <v>9.4852941176470598</v>
      </c>
      <c r="H60" s="67">
        <v>8.1617647058823533</v>
      </c>
      <c r="I60" s="67">
        <v>5.882352941176471</v>
      </c>
      <c r="J60" s="67">
        <v>1.2619047619047619</v>
      </c>
      <c r="K60" s="67">
        <v>0.4899497487437186</v>
      </c>
      <c r="L60" s="67">
        <v>0.13953488372093029</v>
      </c>
      <c r="M60" s="67">
        <f t="shared" si="0"/>
        <v>0.2326222952687535</v>
      </c>
      <c r="N60" s="67">
        <f t="shared" si="1"/>
        <v>-4.0206420478040593E-2</v>
      </c>
      <c r="O60" s="67">
        <f t="shared" si="1"/>
        <v>-1.8191584434161689</v>
      </c>
      <c r="P60" s="4"/>
    </row>
    <row r="61" spans="1:18" x14ac:dyDescent="0.35">
      <c r="A61" s="4"/>
      <c r="B61" s="10" t="s">
        <v>7</v>
      </c>
      <c r="C61" s="73" t="s">
        <v>145</v>
      </c>
      <c r="D61" s="67">
        <v>26.47058823529412</v>
      </c>
      <c r="E61" s="67">
        <v>16.544117647058826</v>
      </c>
      <c r="F61" s="67">
        <v>15.073529411764707</v>
      </c>
      <c r="G61" s="67">
        <v>8.3088235294117663</v>
      </c>
      <c r="H61" s="67">
        <v>6.9852941176470598</v>
      </c>
      <c r="I61" s="67">
        <v>6.6176470588235299</v>
      </c>
      <c r="J61" s="67">
        <v>1.2</v>
      </c>
      <c r="K61" s="67">
        <v>0.56944444444444442</v>
      </c>
      <c r="L61" s="67">
        <v>0.15929203539823014</v>
      </c>
      <c r="M61" s="67">
        <f t="shared" si="0"/>
        <v>0.18232155679395459</v>
      </c>
      <c r="N61" s="67">
        <f t="shared" si="1"/>
        <v>0.27958486221916151</v>
      </c>
      <c r="O61" s="67">
        <f t="shared" si="1"/>
        <v>-1.6635051337043758</v>
      </c>
      <c r="P61" s="4"/>
    </row>
    <row r="62" spans="1:18" x14ac:dyDescent="0.35">
      <c r="A62" s="4"/>
      <c r="B62" s="10" t="s">
        <v>7</v>
      </c>
      <c r="C62" s="73" t="s">
        <v>144</v>
      </c>
      <c r="D62" s="67">
        <v>28.813559322033896</v>
      </c>
      <c r="E62" s="67">
        <v>15.677966101694915</v>
      </c>
      <c r="F62" s="67">
        <v>13.559322033898304</v>
      </c>
      <c r="G62" s="67">
        <v>9.0677966101694913</v>
      </c>
      <c r="H62" s="67">
        <v>6.3559322033898304</v>
      </c>
      <c r="I62" s="67">
        <v>0</v>
      </c>
      <c r="J62" s="67">
        <v>1.8378378378378377</v>
      </c>
      <c r="K62" s="67">
        <v>0.47058823529411764</v>
      </c>
      <c r="L62" s="67">
        <v>0.29906542056074764</v>
      </c>
      <c r="M62" s="67">
        <f t="shared" si="0"/>
        <v>0.60858979253188217</v>
      </c>
      <c r="N62" s="67">
        <f t="shared" si="1"/>
        <v>-0.11778303565638351</v>
      </c>
      <c r="O62" s="67">
        <f t="shared" si="1"/>
        <v>-0.85175221073658391</v>
      </c>
      <c r="P62" s="4"/>
    </row>
    <row r="63" spans="1:18" x14ac:dyDescent="0.35">
      <c r="A63" s="4"/>
      <c r="B63" s="10" t="s">
        <v>7</v>
      </c>
      <c r="C63" s="73" t="s">
        <v>142</v>
      </c>
      <c r="D63" s="67">
        <v>33.802816901408455</v>
      </c>
      <c r="E63" s="67">
        <v>19.929577464788736</v>
      </c>
      <c r="F63" s="67">
        <v>12.67605633802817</v>
      </c>
      <c r="G63" s="67">
        <v>10.140845070422536</v>
      </c>
      <c r="H63" s="67">
        <v>7.9577464788732408</v>
      </c>
      <c r="I63" s="67">
        <v>0</v>
      </c>
      <c r="J63" s="67">
        <v>1.6961130742049471</v>
      </c>
      <c r="K63" s="67">
        <v>0.375</v>
      </c>
      <c r="L63" s="67">
        <v>0.21527777777777771</v>
      </c>
      <c r="M63" s="67">
        <f t="shared" si="0"/>
        <v>0.52833920625869901</v>
      </c>
      <c r="N63" s="67">
        <f t="shared" si="1"/>
        <v>-0.51082562376599072</v>
      </c>
      <c r="O63" s="67">
        <f t="shared" si="1"/>
        <v>-1.2934006142271948</v>
      </c>
      <c r="P63" s="4"/>
    </row>
    <row r="64" spans="1:18" x14ac:dyDescent="0.35">
      <c r="A64" s="4"/>
      <c r="B64" s="10" t="s">
        <v>7</v>
      </c>
      <c r="C64" s="73" t="s">
        <v>138</v>
      </c>
      <c r="D64" s="67">
        <v>22.887323943661976</v>
      </c>
      <c r="E64" s="67">
        <v>11.971830985915494</v>
      </c>
      <c r="F64" s="67">
        <v>12.67605633802817</v>
      </c>
      <c r="G64" s="67">
        <v>5.9859154929577469</v>
      </c>
      <c r="H64" s="67">
        <v>3.028169014084507</v>
      </c>
      <c r="I64" s="67">
        <v>3.8732394366197185</v>
      </c>
      <c r="J64" s="67">
        <v>1.5882352941176472</v>
      </c>
      <c r="K64" s="67">
        <v>0.55384615384615377</v>
      </c>
      <c r="L64" s="67">
        <v>0.49411764705882355</v>
      </c>
      <c r="M64" s="67">
        <f t="shared" si="0"/>
        <v>0.46262352194811307</v>
      </c>
      <c r="N64" s="67">
        <f t="shared" si="1"/>
        <v>0.21622310846963566</v>
      </c>
      <c r="O64" s="67">
        <f t="shared" si="1"/>
        <v>-2.3530497410194046E-2</v>
      </c>
      <c r="P64" s="4"/>
    </row>
    <row r="65" spans="1:18" x14ac:dyDescent="0.35">
      <c r="A65" s="4"/>
      <c r="B65" s="10" t="s">
        <v>7</v>
      </c>
      <c r="C65" s="73" t="s">
        <v>141</v>
      </c>
      <c r="D65" s="67">
        <v>29.577464788732396</v>
      </c>
      <c r="E65" s="67">
        <v>13.732394366197184</v>
      </c>
      <c r="F65" s="67">
        <v>14.788732394366198</v>
      </c>
      <c r="G65" s="67">
        <v>6.9014084507042268</v>
      </c>
      <c r="H65" s="67">
        <v>5.1408450704225359</v>
      </c>
      <c r="I65" s="67">
        <v>7.394366197183099</v>
      </c>
      <c r="J65" s="67">
        <v>1.6153846153846152</v>
      </c>
      <c r="K65" s="67">
        <v>0.5</v>
      </c>
      <c r="L65" s="67">
        <v>0.25510204081632659</v>
      </c>
      <c r="M65" s="67">
        <f t="shared" si="0"/>
        <v>0.47957308026188616</v>
      </c>
      <c r="N65" s="67">
        <f t="shared" si="1"/>
        <v>0</v>
      </c>
      <c r="O65" s="67">
        <f t="shared" si="1"/>
        <v>-1.0715836162801902</v>
      </c>
      <c r="P65" s="4"/>
    </row>
    <row r="66" spans="1:18" x14ac:dyDescent="0.35">
      <c r="A66" s="4"/>
      <c r="B66" s="10" t="s">
        <v>7</v>
      </c>
      <c r="C66" s="73" t="s">
        <v>141</v>
      </c>
      <c r="D66" s="67">
        <v>25.35211267605634</v>
      </c>
      <c r="E66" s="67">
        <v>12.67605633802817</v>
      </c>
      <c r="F66" s="67">
        <v>11.267605633802818</v>
      </c>
      <c r="G66" s="67">
        <v>6.9014084507042268</v>
      </c>
      <c r="H66" s="67">
        <v>5.6338028169014089</v>
      </c>
      <c r="I66" s="67">
        <v>0</v>
      </c>
      <c r="J66" s="67">
        <v>2</v>
      </c>
      <c r="K66" s="67">
        <v>0.44444444444444448</v>
      </c>
      <c r="L66" s="67">
        <v>0.18367346938775519</v>
      </c>
      <c r="M66" s="67">
        <f t="shared" si="0"/>
        <v>0.69314718055994529</v>
      </c>
      <c r="N66" s="67">
        <f t="shared" si="1"/>
        <v>-0.22314355131420971</v>
      </c>
      <c r="O66" s="67">
        <f t="shared" si="1"/>
        <v>-1.4916548767777162</v>
      </c>
      <c r="P66" s="4"/>
    </row>
    <row r="67" spans="1:18" x14ac:dyDescent="0.35">
      <c r="A67" s="4"/>
      <c r="B67" s="10" t="s">
        <v>7</v>
      </c>
      <c r="C67" s="73" t="s">
        <v>141</v>
      </c>
      <c r="D67" s="67">
        <v>24.295774647887328</v>
      </c>
      <c r="E67" s="67">
        <v>10.563380281690142</v>
      </c>
      <c r="F67" s="67">
        <v>14.084507042253522</v>
      </c>
      <c r="G67" s="67">
        <v>5.4929577464788739</v>
      </c>
      <c r="H67" s="67">
        <v>3.8732394366197185</v>
      </c>
      <c r="I67" s="67">
        <v>10.91549295774648</v>
      </c>
      <c r="J67" s="67">
        <v>1.2666666666666668</v>
      </c>
      <c r="K67" s="67">
        <v>0.57971014492753614</v>
      </c>
      <c r="L67" s="67">
        <v>0.29487179487179493</v>
      </c>
      <c r="M67" s="67">
        <f t="shared" si="0"/>
        <v>0.23638877806423053</v>
      </c>
      <c r="N67" s="67">
        <f t="shared" si="1"/>
        <v>0.32158362412746189</v>
      </c>
      <c r="O67" s="67">
        <f t="shared" si="1"/>
        <v>-0.87183896930332094</v>
      </c>
      <c r="P67" s="4"/>
    </row>
    <row r="68" spans="1:18" x14ac:dyDescent="0.35">
      <c r="A68" s="4"/>
      <c r="B68" s="10" t="s">
        <v>7</v>
      </c>
      <c r="C68" s="73" t="s">
        <v>141</v>
      </c>
      <c r="D68" s="67">
        <v>26.760563380281692</v>
      </c>
      <c r="E68" s="67">
        <v>14.929577464788734</v>
      </c>
      <c r="F68" s="67">
        <v>13.380281690140846</v>
      </c>
      <c r="G68" s="67">
        <v>7.535211267605634</v>
      </c>
      <c r="H68" s="67">
        <v>4.9295774647887329</v>
      </c>
      <c r="I68" s="67">
        <v>6.3380281690140849</v>
      </c>
      <c r="J68" s="67">
        <v>1.3679245283018868</v>
      </c>
      <c r="K68" s="67">
        <v>0.5</v>
      </c>
      <c r="L68" s="67">
        <v>0.34579439252336441</v>
      </c>
      <c r="M68" s="67">
        <f t="shared" si="0"/>
        <v>0.31329464830850728</v>
      </c>
      <c r="N68" s="67">
        <f t="shared" si="1"/>
        <v>0</v>
      </c>
      <c r="O68" s="67">
        <f t="shared" si="1"/>
        <v>-0.6375773294051349</v>
      </c>
      <c r="P68" s="4"/>
    </row>
    <row r="69" spans="1:18" x14ac:dyDescent="0.35">
      <c r="A69" s="4"/>
      <c r="B69" s="10" t="s">
        <v>7</v>
      </c>
      <c r="C69" s="73" t="s">
        <v>128</v>
      </c>
      <c r="D69" s="67">
        <v>23.591549295774652</v>
      </c>
      <c r="E69" s="67">
        <v>13.943661971830988</v>
      </c>
      <c r="F69" s="67">
        <v>13.380281690140846</v>
      </c>
      <c r="G69" s="67">
        <v>6.408450704225352</v>
      </c>
      <c r="H69" s="67">
        <v>5.070422535211268</v>
      </c>
      <c r="I69" s="67">
        <v>0</v>
      </c>
      <c r="J69" s="67">
        <v>1.691919191919192</v>
      </c>
      <c r="K69" s="67">
        <v>0.56716417910447758</v>
      </c>
      <c r="L69" s="67">
        <v>0.20879120879120872</v>
      </c>
      <c r="M69" s="67">
        <f t="shared" si="0"/>
        <v>0.52586350113053126</v>
      </c>
      <c r="N69" s="67">
        <f t="shared" si="1"/>
        <v>0.27029032973991168</v>
      </c>
      <c r="O69" s="67">
        <f t="shared" si="1"/>
        <v>-1.3322271398496153</v>
      </c>
      <c r="P69" s="4"/>
    </row>
    <row r="70" spans="1:18" x14ac:dyDescent="0.35">
      <c r="A70" s="4"/>
      <c r="B70" s="10" t="s">
        <v>7</v>
      </c>
      <c r="C70" s="73" t="s">
        <v>128</v>
      </c>
      <c r="D70" s="67">
        <v>22.535211267605636</v>
      </c>
      <c r="E70" s="67">
        <v>13.380281690140846</v>
      </c>
      <c r="F70" s="67">
        <v>10.563380281690142</v>
      </c>
      <c r="G70" s="67">
        <v>6.6901408450704229</v>
      </c>
      <c r="H70" s="67">
        <v>5.4929577464788739</v>
      </c>
      <c r="I70" s="67">
        <v>3.5211267605633805</v>
      </c>
      <c r="J70" s="67">
        <v>1.4210526315789473</v>
      </c>
      <c r="K70" s="67">
        <v>0.46875</v>
      </c>
      <c r="L70" s="67">
        <v>0.17894736842105258</v>
      </c>
      <c r="M70" s="67">
        <f t="shared" si="0"/>
        <v>0.35139788683788858</v>
      </c>
      <c r="N70" s="67">
        <f t="shared" si="1"/>
        <v>-0.12516314295400605</v>
      </c>
      <c r="O70" s="67">
        <f t="shared" si="1"/>
        <v>-1.5234954826333762</v>
      </c>
      <c r="P70" s="4"/>
    </row>
    <row r="71" spans="1:18" x14ac:dyDescent="0.35">
      <c r="A71" s="4"/>
      <c r="B71" s="10" t="s">
        <v>7</v>
      </c>
      <c r="C71" s="73" t="s">
        <v>133</v>
      </c>
      <c r="D71" s="67">
        <v>31.690140845070424</v>
      </c>
      <c r="E71" s="67">
        <v>17.887323943661972</v>
      </c>
      <c r="F71" s="67">
        <v>13.380281690140846</v>
      </c>
      <c r="G71" s="67">
        <v>8.873239436619718</v>
      </c>
      <c r="H71" s="67">
        <v>5.9859154929577469</v>
      </c>
      <c r="I71" s="67">
        <v>0</v>
      </c>
      <c r="J71" s="67">
        <v>1.7716535433070866</v>
      </c>
      <c r="K71" s="67">
        <v>0.42222222222222222</v>
      </c>
      <c r="L71" s="67">
        <v>0.32539682539682535</v>
      </c>
      <c r="M71" s="67">
        <f t="shared" si="0"/>
        <v>0.57191331574582882</v>
      </c>
      <c r="N71" s="67">
        <f t="shared" si="1"/>
        <v>-0.31365755885504149</v>
      </c>
      <c r="O71" s="67">
        <f t="shared" si="1"/>
        <v>-0.72907918978600883</v>
      </c>
      <c r="P71" s="4"/>
    </row>
    <row r="72" spans="1:18" x14ac:dyDescent="0.35">
      <c r="A72" s="4"/>
      <c r="B72" s="10" t="s">
        <v>7</v>
      </c>
      <c r="C72" s="73" t="s">
        <v>132</v>
      </c>
      <c r="D72" s="67">
        <v>33.098591549295776</v>
      </c>
      <c r="E72" s="67">
        <v>19.507042253521128</v>
      </c>
      <c r="F72" s="67">
        <v>15.140845070422536</v>
      </c>
      <c r="G72" s="67">
        <v>9.295774647887324</v>
      </c>
      <c r="H72" s="67">
        <v>7.394366197183099</v>
      </c>
      <c r="I72" s="67">
        <v>0</v>
      </c>
      <c r="J72" s="67">
        <v>1.6967509025270757</v>
      </c>
      <c r="K72" s="67">
        <v>0.45744680851063829</v>
      </c>
      <c r="L72" s="67">
        <v>0.2045454545454545</v>
      </c>
      <c r="M72" s="67">
        <f t="shared" si="0"/>
        <v>0.52871518851676569</v>
      </c>
      <c r="N72" s="67">
        <f t="shared" si="1"/>
        <v>-0.17062551703076348</v>
      </c>
      <c r="O72" s="67">
        <f t="shared" si="1"/>
        <v>-1.3581234841531946</v>
      </c>
      <c r="P72" s="4"/>
    </row>
    <row r="73" spans="1:18" x14ac:dyDescent="0.35">
      <c r="A73" s="4"/>
      <c r="B73" s="10" t="s">
        <v>7</v>
      </c>
      <c r="C73" s="73" t="s">
        <v>129</v>
      </c>
      <c r="D73" s="67">
        <v>39.495798319327733</v>
      </c>
      <c r="E73" s="67">
        <v>26.218487394957982</v>
      </c>
      <c r="F73" s="67">
        <v>19.327731092436974</v>
      </c>
      <c r="G73" s="67">
        <v>12.605042016806722</v>
      </c>
      <c r="H73" s="67">
        <v>10.084033613445378</v>
      </c>
      <c r="I73" s="67">
        <v>0</v>
      </c>
      <c r="J73" s="67">
        <v>1.5064102564102566</v>
      </c>
      <c r="K73" s="67">
        <v>0.4893617021276595</v>
      </c>
      <c r="L73" s="67">
        <v>0.2</v>
      </c>
      <c r="M73" s="67">
        <f t="shared" si="0"/>
        <v>0.40972950689462206</v>
      </c>
      <c r="N73" s="67">
        <f t="shared" si="1"/>
        <v>-4.2559614418796236E-2</v>
      </c>
      <c r="O73" s="67">
        <f t="shared" si="1"/>
        <v>-1.3862943611198906</v>
      </c>
      <c r="P73" s="4"/>
    </row>
    <row r="74" spans="1:18" x14ac:dyDescent="0.35">
      <c r="A74" s="4"/>
      <c r="B74" s="10" t="s">
        <v>7</v>
      </c>
      <c r="C74" s="73" t="s">
        <v>129</v>
      </c>
      <c r="D74" s="67">
        <v>39.436619718309863</v>
      </c>
      <c r="E74" s="67">
        <v>20.774647887323944</v>
      </c>
      <c r="F74" s="67">
        <v>15.492957746478874</v>
      </c>
      <c r="G74" s="67">
        <v>10</v>
      </c>
      <c r="H74" s="67">
        <v>8.6619718309859159</v>
      </c>
      <c r="I74" s="67">
        <v>0</v>
      </c>
      <c r="J74" s="67">
        <v>1.898305084745763</v>
      </c>
      <c r="K74" s="67">
        <v>0.39285714285714285</v>
      </c>
      <c r="L74" s="67">
        <v>0.13380281690140841</v>
      </c>
      <c r="M74" s="67">
        <f t="shared" si="0"/>
        <v>0.64096142738937523</v>
      </c>
      <c r="N74" s="67">
        <f t="shared" si="1"/>
        <v>-0.43531807125784566</v>
      </c>
      <c r="O74" s="67">
        <f t="shared" si="1"/>
        <v>-1.8677453762059772</v>
      </c>
      <c r="P74" s="4"/>
    </row>
    <row r="75" spans="1:18" x14ac:dyDescent="0.35">
      <c r="A75" s="4"/>
      <c r="B75" s="10" t="s">
        <v>7</v>
      </c>
      <c r="C75" s="73" t="s">
        <v>131</v>
      </c>
      <c r="D75" s="67">
        <v>35.91549295774648</v>
      </c>
      <c r="E75" s="67">
        <v>20.845070422535215</v>
      </c>
      <c r="F75" s="67">
        <v>20.422535211267608</v>
      </c>
      <c r="G75" s="67">
        <v>10.07042253521127</v>
      </c>
      <c r="H75" s="67">
        <v>6.056338028169014</v>
      </c>
      <c r="I75" s="67">
        <v>0</v>
      </c>
      <c r="J75" s="67">
        <v>1.7229729729729726</v>
      </c>
      <c r="K75" s="67">
        <v>0.56862745098039225</v>
      </c>
      <c r="L75" s="67">
        <v>0.39860139860139876</v>
      </c>
      <c r="M75" s="67">
        <f t="shared" si="0"/>
        <v>0.54405127139431086</v>
      </c>
      <c r="N75" s="67">
        <f t="shared" si="1"/>
        <v>0.27625337662815846</v>
      </c>
      <c r="O75" s="67">
        <f t="shared" si="1"/>
        <v>-0.41129602841895696</v>
      </c>
      <c r="P75" s="4"/>
    </row>
    <row r="76" spans="1:18" x14ac:dyDescent="0.35">
      <c r="A76" s="4"/>
      <c r="B76" s="10" t="s">
        <v>7</v>
      </c>
      <c r="C76" s="73" t="s">
        <v>131</v>
      </c>
      <c r="D76" s="67">
        <v>35.211267605633807</v>
      </c>
      <c r="E76" s="67">
        <v>19.154929577464792</v>
      </c>
      <c r="F76" s="67">
        <v>17.605633802816904</v>
      </c>
      <c r="G76" s="67">
        <v>8.0281690140845079</v>
      </c>
      <c r="H76" s="67">
        <v>5.4929577464788739</v>
      </c>
      <c r="I76" s="67">
        <v>0</v>
      </c>
      <c r="J76" s="67">
        <v>1.838235294117647</v>
      </c>
      <c r="K76" s="67">
        <v>0.5</v>
      </c>
      <c r="L76" s="67">
        <v>0.31578947368421051</v>
      </c>
      <c r="M76" s="67">
        <f t="shared" ref="M76:M139" si="2">LN(J76)</f>
        <v>0.60880603212619433</v>
      </c>
      <c r="N76" s="67">
        <f t="shared" ref="N76:O139" si="3">LN(K76/(1-K76))</f>
        <v>0</v>
      </c>
      <c r="O76" s="67">
        <f t="shared" si="3"/>
        <v>-0.77318988823348178</v>
      </c>
      <c r="P76" s="4"/>
    </row>
    <row r="77" spans="1:18" x14ac:dyDescent="0.35">
      <c r="A77" s="4"/>
      <c r="B77" s="10" t="s">
        <v>7</v>
      </c>
      <c r="C77" s="73" t="s">
        <v>130</v>
      </c>
      <c r="D77" s="67">
        <v>41.549295774647888</v>
      </c>
      <c r="E77" s="67">
        <v>24.647887323943664</v>
      </c>
      <c r="F77" s="67">
        <v>21.126760563380284</v>
      </c>
      <c r="G77" s="67">
        <v>12.464788732394366</v>
      </c>
      <c r="H77" s="67">
        <v>9.0845070422535219</v>
      </c>
      <c r="I77" s="67">
        <v>7.394366197183099</v>
      </c>
      <c r="J77" s="67">
        <v>1.3857142857142857</v>
      </c>
      <c r="K77" s="67">
        <v>0.50847457627118653</v>
      </c>
      <c r="L77" s="67">
        <v>0.27118644067796605</v>
      </c>
      <c r="M77" s="67">
        <f t="shared" si="2"/>
        <v>0.3262157364540238</v>
      </c>
      <c r="N77" s="67">
        <f t="shared" si="3"/>
        <v>3.3901551675681631E-2</v>
      </c>
      <c r="O77" s="67">
        <f t="shared" si="3"/>
        <v>-0.98861139345378146</v>
      </c>
      <c r="P77" s="4"/>
    </row>
    <row r="78" spans="1:18" x14ac:dyDescent="0.35">
      <c r="A78" s="4"/>
      <c r="B78" s="10" t="s">
        <v>7</v>
      </c>
      <c r="C78" s="73" t="s">
        <v>130</v>
      </c>
      <c r="D78" s="67">
        <v>41.197183098591552</v>
      </c>
      <c r="E78" s="67">
        <v>22.887323943661976</v>
      </c>
      <c r="F78" s="67">
        <v>19.366197183098592</v>
      </c>
      <c r="G78" s="67">
        <v>10.774647887323946</v>
      </c>
      <c r="H78" s="67">
        <v>8.4507042253521139</v>
      </c>
      <c r="I78" s="67">
        <v>0</v>
      </c>
      <c r="J78" s="67">
        <v>1.7999999999999998</v>
      </c>
      <c r="K78" s="67">
        <v>0.47008547008547008</v>
      </c>
      <c r="L78" s="67">
        <v>0.21568627450980396</v>
      </c>
      <c r="M78" s="67">
        <f t="shared" si="2"/>
        <v>0.58778666490211895</v>
      </c>
      <c r="N78" s="67">
        <f t="shared" si="3"/>
        <v>-0.11980119981262065</v>
      </c>
      <c r="O78" s="67">
        <f t="shared" si="3"/>
        <v>-1.2909841813155656</v>
      </c>
      <c r="P78" s="4"/>
    </row>
    <row r="79" spans="1:18" x14ac:dyDescent="0.35">
      <c r="A79" s="4"/>
      <c r="B79" s="10" t="s">
        <v>7</v>
      </c>
      <c r="C79" s="74" t="s">
        <v>312</v>
      </c>
      <c r="D79" s="67">
        <v>26.551724137931036</v>
      </c>
      <c r="E79" s="67">
        <v>14.13793103448276</v>
      </c>
      <c r="F79" s="67">
        <v>13.103448275862069</v>
      </c>
      <c r="G79" s="67">
        <v>7.5862068965517242</v>
      </c>
      <c r="H79" s="67">
        <v>6.2068965517241388</v>
      </c>
      <c r="I79" s="67">
        <v>5.5172413793103452</v>
      </c>
      <c r="J79" s="67">
        <v>1.4878048780487805</v>
      </c>
      <c r="K79" s="67">
        <v>0.4935064935064935</v>
      </c>
      <c r="L79" s="67">
        <v>0.18181818181818171</v>
      </c>
      <c r="M79" s="67">
        <f t="shared" si="2"/>
        <v>0.39730179746900346</v>
      </c>
      <c r="N79" s="67">
        <f t="shared" si="3"/>
        <v>-2.5975486403260792E-2</v>
      </c>
      <c r="O79" s="67">
        <f t="shared" si="3"/>
        <v>-1.5040773967762748</v>
      </c>
      <c r="P79" s="4"/>
      <c r="Q79" s="74"/>
      <c r="R79" s="74"/>
    </row>
    <row r="80" spans="1:18" x14ac:dyDescent="0.35">
      <c r="A80" s="4"/>
      <c r="B80" s="10" t="s">
        <v>7</v>
      </c>
      <c r="C80" s="74" t="s">
        <v>312</v>
      </c>
      <c r="D80" s="67">
        <v>29.655172413793107</v>
      </c>
      <c r="E80" s="67">
        <v>13.103448275862069</v>
      </c>
      <c r="F80" s="67">
        <v>15.862068965517242</v>
      </c>
      <c r="G80" s="67">
        <v>6.4827586206896557</v>
      </c>
      <c r="H80" s="67">
        <v>4.6896551724137936</v>
      </c>
      <c r="I80" s="67">
        <v>9.6551724137931032</v>
      </c>
      <c r="J80" s="67">
        <v>1.5263157894736845</v>
      </c>
      <c r="K80" s="67">
        <v>0.53488372093023251</v>
      </c>
      <c r="L80" s="67">
        <v>0.27659574468085102</v>
      </c>
      <c r="M80" s="67">
        <f t="shared" si="2"/>
        <v>0.42285685082003377</v>
      </c>
      <c r="N80" s="67">
        <f t="shared" si="3"/>
        <v>0.13976194237515843</v>
      </c>
      <c r="O80" s="67">
        <f t="shared" si="3"/>
        <v>-0.96141116715462482</v>
      </c>
      <c r="P80" s="4"/>
      <c r="Q80" s="74"/>
      <c r="R80" s="74"/>
    </row>
    <row r="81" spans="1:18" x14ac:dyDescent="0.35">
      <c r="A81" s="4"/>
      <c r="B81" s="10" t="s">
        <v>7</v>
      </c>
      <c r="C81" s="74" t="s">
        <v>312</v>
      </c>
      <c r="D81" s="67">
        <v>15.862068965517242</v>
      </c>
      <c r="E81" s="67">
        <v>8.6206896551724146</v>
      </c>
      <c r="F81" s="67">
        <v>6.2068965517241388</v>
      </c>
      <c r="G81" s="67">
        <v>4.2758620689655178</v>
      </c>
      <c r="H81" s="67">
        <v>3.7931034482758621</v>
      </c>
      <c r="I81" s="67">
        <v>0</v>
      </c>
      <c r="J81" s="67">
        <v>1.8399999999999999</v>
      </c>
      <c r="K81" s="67">
        <v>0.39130434782608697</v>
      </c>
      <c r="L81" s="67">
        <v>0.11290322580645172</v>
      </c>
      <c r="M81" s="67">
        <f t="shared" si="2"/>
        <v>0.60976557162089418</v>
      </c>
      <c r="N81" s="67">
        <f t="shared" si="3"/>
        <v>-0.44183275227903934</v>
      </c>
      <c r="O81" s="67">
        <f t="shared" si="3"/>
        <v>-2.0614230361771568</v>
      </c>
      <c r="P81" s="4"/>
      <c r="Q81" s="74"/>
      <c r="R81" s="74"/>
    </row>
    <row r="82" spans="1:18" x14ac:dyDescent="0.35">
      <c r="A82" s="4"/>
      <c r="B82" s="10" t="s">
        <v>7</v>
      </c>
      <c r="C82" s="74" t="s">
        <v>312</v>
      </c>
      <c r="D82" s="67">
        <v>35.03448275862069</v>
      </c>
      <c r="E82" s="67">
        <v>23.103448275862071</v>
      </c>
      <c r="F82" s="67">
        <v>13.793103448275863</v>
      </c>
      <c r="G82" s="67">
        <v>12.068965517241381</v>
      </c>
      <c r="H82" s="67">
        <v>9.6551724137931032</v>
      </c>
      <c r="I82" s="67">
        <v>8.6206896551724146</v>
      </c>
      <c r="J82" s="67">
        <v>1.1432835820895522</v>
      </c>
      <c r="K82" s="67">
        <v>0.39370078740157483</v>
      </c>
      <c r="L82" s="67">
        <v>0.20000000000000012</v>
      </c>
      <c r="M82" s="67">
        <f t="shared" si="2"/>
        <v>0.13390445735557949</v>
      </c>
      <c r="N82" s="67">
        <f t="shared" si="3"/>
        <v>-0.43178241642553777</v>
      </c>
      <c r="O82" s="67">
        <f t="shared" si="3"/>
        <v>-1.3862943611198897</v>
      </c>
      <c r="P82" s="4"/>
      <c r="Q82" s="74"/>
      <c r="R82" s="74"/>
    </row>
    <row r="83" spans="1:18" x14ac:dyDescent="0.35">
      <c r="A83" s="4"/>
      <c r="B83" s="10" t="s">
        <v>7</v>
      </c>
      <c r="C83" s="74" t="s">
        <v>313</v>
      </c>
      <c r="D83" s="67">
        <v>25.862068965517242</v>
      </c>
      <c r="E83" s="67">
        <v>14.13793103448276</v>
      </c>
      <c r="F83" s="67">
        <v>13.103448275862069</v>
      </c>
      <c r="G83" s="67">
        <v>7.3793103448275863</v>
      </c>
      <c r="H83" s="67">
        <v>5.5172413793103452</v>
      </c>
      <c r="I83" s="67">
        <v>6.5517241379310347</v>
      </c>
      <c r="J83" s="67">
        <v>1.3658536585365852</v>
      </c>
      <c r="K83" s="67">
        <v>0.50666666666666671</v>
      </c>
      <c r="L83" s="67">
        <v>0.25233644859813081</v>
      </c>
      <c r="M83" s="67">
        <f t="shared" si="2"/>
        <v>0.31177962403084136</v>
      </c>
      <c r="N83" s="67">
        <f t="shared" si="3"/>
        <v>2.6668247082161489E-2</v>
      </c>
      <c r="O83" s="67">
        <f t="shared" si="3"/>
        <v>-1.0861897686695527</v>
      </c>
      <c r="P83" s="4"/>
      <c r="Q83" s="74"/>
      <c r="R83" s="74"/>
    </row>
    <row r="84" spans="1:18" x14ac:dyDescent="0.35">
      <c r="A84" s="4"/>
      <c r="B84" s="10" t="s">
        <v>7</v>
      </c>
      <c r="C84" s="74" t="s">
        <v>313</v>
      </c>
      <c r="D84" s="67">
        <v>19.655172413793103</v>
      </c>
      <c r="E84" s="67">
        <v>12.758620689655173</v>
      </c>
      <c r="F84" s="67">
        <v>10.344827586206897</v>
      </c>
      <c r="G84" s="67">
        <v>6.7586206896551735</v>
      </c>
      <c r="H84" s="67">
        <v>5.1724137931034484</v>
      </c>
      <c r="I84" s="67">
        <v>0</v>
      </c>
      <c r="J84" s="67">
        <v>1.5405405405405406</v>
      </c>
      <c r="K84" s="67">
        <v>0.52631578947368418</v>
      </c>
      <c r="L84" s="67">
        <v>0.2346938775510205</v>
      </c>
      <c r="M84" s="67">
        <f t="shared" si="2"/>
        <v>0.43213335519032575</v>
      </c>
      <c r="N84" s="67">
        <f t="shared" si="3"/>
        <v>0.10536051565782614</v>
      </c>
      <c r="O84" s="67">
        <f t="shared" si="3"/>
        <v>-1.18199389760716</v>
      </c>
      <c r="P84" s="4"/>
      <c r="Q84" s="74"/>
      <c r="R84" s="74"/>
    </row>
    <row r="85" spans="1:18" x14ac:dyDescent="0.35">
      <c r="A85" s="4"/>
      <c r="B85" s="10" t="s">
        <v>7</v>
      </c>
      <c r="C85" s="74" t="s">
        <v>314</v>
      </c>
      <c r="D85" s="67">
        <v>20.204081632653061</v>
      </c>
      <c r="E85" s="67">
        <v>11.224489795918368</v>
      </c>
      <c r="F85" s="67">
        <v>11.224489795918368</v>
      </c>
      <c r="G85" s="67">
        <v>6.1224489795918364</v>
      </c>
      <c r="H85" s="67">
        <v>4.4217687074829932</v>
      </c>
      <c r="I85" s="67">
        <v>3.3333333333333335</v>
      </c>
      <c r="J85" s="67">
        <v>1.5030303030303032</v>
      </c>
      <c r="K85" s="67">
        <v>0.55555555555555558</v>
      </c>
      <c r="L85" s="67">
        <v>0.27777777777777773</v>
      </c>
      <c r="M85" s="67">
        <f t="shared" si="2"/>
        <v>0.40748327226440167</v>
      </c>
      <c r="N85" s="67">
        <f t="shared" si="3"/>
        <v>0.22314355131420993</v>
      </c>
      <c r="O85" s="67">
        <f t="shared" si="3"/>
        <v>-0.95551144502743657</v>
      </c>
      <c r="P85" s="4"/>
      <c r="Q85" s="74"/>
      <c r="R85" s="74"/>
    </row>
    <row r="86" spans="1:18" x14ac:dyDescent="0.35">
      <c r="A86" s="4"/>
      <c r="B86" s="10" t="s">
        <v>7</v>
      </c>
      <c r="C86" s="74" t="s">
        <v>314</v>
      </c>
      <c r="D86" s="67">
        <v>17.142857142857142</v>
      </c>
      <c r="E86" s="67">
        <v>8.1632653061224492</v>
      </c>
      <c r="F86" s="67">
        <v>6.8027210884353737</v>
      </c>
      <c r="G86" s="67">
        <v>4.4217687074829932</v>
      </c>
      <c r="H86" s="67">
        <v>4.0136054421768712</v>
      </c>
      <c r="I86" s="67">
        <v>0</v>
      </c>
      <c r="J86" s="67">
        <v>2.1</v>
      </c>
      <c r="K86" s="67">
        <v>0.3968253968253968</v>
      </c>
      <c r="L86" s="67">
        <v>9.2307692307692216E-2</v>
      </c>
      <c r="M86" s="67">
        <f t="shared" si="2"/>
        <v>0.74193734472937733</v>
      </c>
      <c r="N86" s="67">
        <f t="shared" si="3"/>
        <v>-0.41871033485818526</v>
      </c>
      <c r="O86" s="67">
        <f t="shared" si="3"/>
        <v>-2.2857779746776656</v>
      </c>
      <c r="P86" s="4"/>
      <c r="Q86" s="74"/>
      <c r="R86" s="74"/>
    </row>
    <row r="87" spans="1:18" x14ac:dyDescent="0.35">
      <c r="A87" s="4"/>
      <c r="B87" s="10" t="s">
        <v>7</v>
      </c>
      <c r="C87" s="74" t="s">
        <v>315</v>
      </c>
      <c r="D87" s="67">
        <v>20.137931034482758</v>
      </c>
      <c r="E87" s="67">
        <v>12.482758620689657</v>
      </c>
      <c r="F87" s="67">
        <v>8.2758620689655178</v>
      </c>
      <c r="G87" s="67">
        <v>6.2068965517241388</v>
      </c>
      <c r="H87" s="67">
        <v>4.9655172413793105</v>
      </c>
      <c r="I87" s="67">
        <v>0</v>
      </c>
      <c r="J87" s="67">
        <v>1.6132596685082872</v>
      </c>
      <c r="K87" s="67">
        <v>0.41095890410958907</v>
      </c>
      <c r="L87" s="67">
        <v>0.20000000000000009</v>
      </c>
      <c r="M87" s="67">
        <f t="shared" si="2"/>
        <v>0.47825677100245595</v>
      </c>
      <c r="N87" s="67">
        <f t="shared" si="3"/>
        <v>-0.36000273403140687</v>
      </c>
      <c r="O87" s="67">
        <f t="shared" si="3"/>
        <v>-1.3862943611198899</v>
      </c>
      <c r="P87" s="4"/>
      <c r="Q87" s="74"/>
      <c r="R87" s="74"/>
    </row>
    <row r="88" spans="1:18" x14ac:dyDescent="0.35">
      <c r="A88" s="4"/>
      <c r="B88" s="10" t="s">
        <v>7</v>
      </c>
      <c r="C88" s="74" t="s">
        <v>316</v>
      </c>
      <c r="D88" s="67">
        <v>18.493150684931507</v>
      </c>
      <c r="E88" s="67">
        <v>12.328767123287671</v>
      </c>
      <c r="F88" s="67">
        <v>9.9315068493150687</v>
      </c>
      <c r="G88" s="67">
        <v>6.3013698630136981</v>
      </c>
      <c r="H88" s="67">
        <v>4.6575342465753424</v>
      </c>
      <c r="I88" s="67">
        <v>0</v>
      </c>
      <c r="J88" s="67">
        <v>1.5</v>
      </c>
      <c r="K88" s="67">
        <v>0.53703703703703709</v>
      </c>
      <c r="L88" s="67">
        <v>0.26086956521739124</v>
      </c>
      <c r="M88" s="67">
        <f t="shared" si="2"/>
        <v>0.40546510810816438</v>
      </c>
      <c r="N88" s="67">
        <f t="shared" si="3"/>
        <v>0.14842000511827341</v>
      </c>
      <c r="O88" s="67">
        <f t="shared" si="3"/>
        <v>-1.0414538748281614</v>
      </c>
      <c r="P88" s="4"/>
      <c r="Q88" s="74"/>
      <c r="R88" s="74"/>
    </row>
    <row r="89" spans="1:18" x14ac:dyDescent="0.35">
      <c r="A89" s="4"/>
      <c r="B89" s="10" t="s">
        <v>7</v>
      </c>
      <c r="C89" s="73" t="s">
        <v>130</v>
      </c>
      <c r="D89" s="67">
        <v>33.802816901408455</v>
      </c>
      <c r="E89" s="67">
        <v>20.422535211267608</v>
      </c>
      <c r="F89" s="67">
        <v>14.084507042253522</v>
      </c>
      <c r="G89" s="67">
        <v>10.352112676056338</v>
      </c>
      <c r="H89" s="67">
        <v>6.6901408450704229</v>
      </c>
      <c r="I89" s="67">
        <v>0</v>
      </c>
      <c r="J89" s="67">
        <v>1.6551724137931034</v>
      </c>
      <c r="K89" s="67">
        <v>0.41666666666666663</v>
      </c>
      <c r="L89" s="67">
        <v>0.3537414965986394</v>
      </c>
      <c r="M89" s="67">
        <f t="shared" si="2"/>
        <v>0.5039051809214169</v>
      </c>
      <c r="N89" s="67">
        <f t="shared" si="3"/>
        <v>-0.33647223662121306</v>
      </c>
      <c r="O89" s="67">
        <f t="shared" si="3"/>
        <v>-0.60263317301911357</v>
      </c>
      <c r="P89" s="4"/>
    </row>
    <row r="90" spans="1:18" x14ac:dyDescent="0.35">
      <c r="A90" s="4"/>
      <c r="B90" s="10" t="s">
        <v>7</v>
      </c>
      <c r="C90" s="73" t="s">
        <v>130</v>
      </c>
      <c r="D90" s="67">
        <v>37.323943661971832</v>
      </c>
      <c r="E90" s="67">
        <v>20.774647887323944</v>
      </c>
      <c r="F90" s="67">
        <v>12.67605633802817</v>
      </c>
      <c r="G90" s="67">
        <v>10.704225352112676</v>
      </c>
      <c r="H90" s="67">
        <v>7.042253521126761</v>
      </c>
      <c r="I90" s="67">
        <v>0</v>
      </c>
      <c r="J90" s="67">
        <v>1.7966101694915255</v>
      </c>
      <c r="K90" s="67">
        <v>0.339622641509434</v>
      </c>
      <c r="L90" s="67">
        <v>0.34210526315789469</v>
      </c>
      <c r="M90" s="67">
        <f t="shared" si="2"/>
        <v>0.58590165020634777</v>
      </c>
      <c r="N90" s="67">
        <f t="shared" si="3"/>
        <v>-0.66497630359324889</v>
      </c>
      <c r="O90" s="67">
        <f t="shared" si="3"/>
        <v>-0.65392646740666416</v>
      </c>
      <c r="P90" s="4"/>
    </row>
    <row r="91" spans="1:18" x14ac:dyDescent="0.35">
      <c r="A91" s="4"/>
      <c r="B91" s="10" t="s">
        <v>8</v>
      </c>
      <c r="C91" s="73" t="s">
        <v>317</v>
      </c>
      <c r="D91" s="67">
        <v>23</v>
      </c>
      <c r="E91" s="67">
        <v>12</v>
      </c>
      <c r="F91" s="67">
        <v>10</v>
      </c>
      <c r="G91" s="67">
        <v>5.5</v>
      </c>
      <c r="H91" s="67">
        <v>1.3</v>
      </c>
      <c r="I91" s="67">
        <v>0</v>
      </c>
      <c r="J91" s="67">
        <v>1.9166666666666667</v>
      </c>
      <c r="K91" s="67">
        <v>0.43478260869565216</v>
      </c>
      <c r="L91" s="67">
        <v>0.76363636363636367</v>
      </c>
      <c r="M91" s="67">
        <f t="shared" si="2"/>
        <v>0.65058756614114943</v>
      </c>
      <c r="N91" s="67">
        <f t="shared" si="3"/>
        <v>-0.26236426446749112</v>
      </c>
      <c r="O91" s="67">
        <f t="shared" si="3"/>
        <v>1.1727202608218317</v>
      </c>
      <c r="P91" s="4"/>
    </row>
    <row r="92" spans="1:18" x14ac:dyDescent="0.35">
      <c r="A92" s="4"/>
      <c r="B92" s="10" t="s">
        <v>8</v>
      </c>
      <c r="C92" s="73" t="s">
        <v>317</v>
      </c>
      <c r="D92" s="67">
        <v>21</v>
      </c>
      <c r="E92" s="67">
        <v>9.8000000000000007</v>
      </c>
      <c r="F92" s="67">
        <v>8.5</v>
      </c>
      <c r="G92" s="67">
        <v>5.0999999999999996</v>
      </c>
      <c r="H92" s="67">
        <v>1.6</v>
      </c>
      <c r="I92" s="67">
        <v>0</v>
      </c>
      <c r="J92" s="67">
        <v>2.1428571428571428</v>
      </c>
      <c r="K92" s="67">
        <v>0.40476190476190477</v>
      </c>
      <c r="L92" s="67">
        <v>0.68627450980392157</v>
      </c>
      <c r="M92" s="67">
        <f t="shared" si="2"/>
        <v>0.76214005204689672</v>
      </c>
      <c r="N92" s="67">
        <f t="shared" si="3"/>
        <v>-0.38566248081198462</v>
      </c>
      <c r="O92" s="67">
        <f t="shared" si="3"/>
        <v>0.78275933924963248</v>
      </c>
      <c r="P92" s="4"/>
    </row>
    <row r="93" spans="1:18" x14ac:dyDescent="0.35">
      <c r="A93" s="4"/>
      <c r="B93" s="10" t="s">
        <v>8</v>
      </c>
      <c r="C93" s="73" t="s">
        <v>317</v>
      </c>
      <c r="D93" s="67">
        <v>28</v>
      </c>
      <c r="E93" s="67">
        <v>18</v>
      </c>
      <c r="F93" s="67">
        <v>13.5</v>
      </c>
      <c r="G93" s="67">
        <v>8</v>
      </c>
      <c r="H93" s="67">
        <v>2</v>
      </c>
      <c r="I93" s="67">
        <v>0</v>
      </c>
      <c r="J93" s="67">
        <v>1.5555555555555556</v>
      </c>
      <c r="K93" s="67">
        <v>0.48214285714285715</v>
      </c>
      <c r="L93" s="67">
        <v>0.75</v>
      </c>
      <c r="M93" s="67">
        <f t="shared" si="2"/>
        <v>0.44183275227903923</v>
      </c>
      <c r="N93" s="67">
        <f t="shared" si="3"/>
        <v>-7.1458963982144866E-2</v>
      </c>
      <c r="O93" s="67">
        <f t="shared" si="3"/>
        <v>1.0986122886681098</v>
      </c>
      <c r="P93" s="4"/>
    </row>
    <row r="94" spans="1:18" x14ac:dyDescent="0.35">
      <c r="A94" s="4"/>
      <c r="B94" s="10" t="s">
        <v>8</v>
      </c>
      <c r="C94" s="73" t="s">
        <v>317</v>
      </c>
      <c r="D94" s="67">
        <v>21</v>
      </c>
      <c r="E94" s="67">
        <v>11.5</v>
      </c>
      <c r="F94" s="67">
        <v>10</v>
      </c>
      <c r="G94" s="67">
        <v>5.5</v>
      </c>
      <c r="H94" s="67">
        <v>1.5</v>
      </c>
      <c r="I94" s="67">
        <v>0</v>
      </c>
      <c r="J94" s="67">
        <v>1.826086956521739</v>
      </c>
      <c r="K94" s="67">
        <v>0.47619047619047616</v>
      </c>
      <c r="L94" s="67">
        <v>0.72727272727272729</v>
      </c>
      <c r="M94" s="67">
        <f t="shared" si="2"/>
        <v>0.60217540235421851</v>
      </c>
      <c r="N94" s="67">
        <f t="shared" si="3"/>
        <v>-9.5310179804325018E-2</v>
      </c>
      <c r="O94" s="67">
        <f t="shared" si="3"/>
        <v>0.9808292530117263</v>
      </c>
      <c r="P94" s="4"/>
    </row>
    <row r="95" spans="1:18" x14ac:dyDescent="0.35">
      <c r="A95" s="4"/>
      <c r="B95" s="10" t="s">
        <v>8</v>
      </c>
      <c r="C95" s="73" t="s">
        <v>317</v>
      </c>
      <c r="D95" s="67">
        <v>28.5</v>
      </c>
      <c r="E95" s="67">
        <v>14.5</v>
      </c>
      <c r="F95" s="67">
        <v>16</v>
      </c>
      <c r="G95" s="67">
        <v>8.6999999999999993</v>
      </c>
      <c r="H95" s="67">
        <v>1</v>
      </c>
      <c r="I95" s="67">
        <v>4</v>
      </c>
      <c r="J95" s="67">
        <v>1.6896551724137931</v>
      </c>
      <c r="K95" s="67">
        <v>0.56140350877192979</v>
      </c>
      <c r="L95" s="67">
        <v>0.88505747126436785</v>
      </c>
      <c r="M95" s="67">
        <f t="shared" si="2"/>
        <v>0.52452446812415265</v>
      </c>
      <c r="N95" s="67">
        <f t="shared" si="3"/>
        <v>0.24686007793152565</v>
      </c>
      <c r="O95" s="67">
        <f t="shared" si="3"/>
        <v>2.0412203288596382</v>
      </c>
      <c r="P95" s="4"/>
    </row>
    <row r="96" spans="1:18" x14ac:dyDescent="0.35">
      <c r="A96" s="4"/>
      <c r="B96" s="10" t="s">
        <v>8</v>
      </c>
      <c r="C96" s="73" t="s">
        <v>317</v>
      </c>
      <c r="D96" s="67">
        <v>23</v>
      </c>
      <c r="E96" s="67">
        <v>13</v>
      </c>
      <c r="F96" s="67">
        <v>13</v>
      </c>
      <c r="G96" s="67">
        <v>7.5</v>
      </c>
      <c r="H96" s="67">
        <v>1.6</v>
      </c>
      <c r="I96" s="67">
        <v>4</v>
      </c>
      <c r="J96" s="67">
        <v>1.4615384615384615</v>
      </c>
      <c r="K96" s="67">
        <v>0.56521739130434778</v>
      </c>
      <c r="L96" s="67">
        <v>0.78666666666666674</v>
      </c>
      <c r="M96" s="67">
        <f t="shared" si="2"/>
        <v>0.37948962170490369</v>
      </c>
      <c r="N96" s="67">
        <f t="shared" si="3"/>
        <v>0.26236426446749089</v>
      </c>
      <c r="O96" s="67">
        <f t="shared" si="3"/>
        <v>1.3049487216659386</v>
      </c>
      <c r="P96" s="4"/>
    </row>
    <row r="97" spans="1:16" x14ac:dyDescent="0.35">
      <c r="A97" s="4"/>
      <c r="B97" s="10" t="s">
        <v>8</v>
      </c>
      <c r="C97" s="73" t="s">
        <v>317</v>
      </c>
      <c r="D97" s="67">
        <v>33</v>
      </c>
      <c r="E97" s="67">
        <v>14</v>
      </c>
      <c r="F97" s="67">
        <v>19.5</v>
      </c>
      <c r="G97" s="67">
        <v>7</v>
      </c>
      <c r="H97" s="67">
        <v>0.2</v>
      </c>
      <c r="I97" s="67">
        <v>10</v>
      </c>
      <c r="J97" s="67">
        <v>1.6428571428571428</v>
      </c>
      <c r="K97" s="67">
        <v>0.59090909090909094</v>
      </c>
      <c r="L97" s="67">
        <v>0.97142857142857142</v>
      </c>
      <c r="M97" s="67">
        <f t="shared" si="2"/>
        <v>0.49643688631389105</v>
      </c>
      <c r="N97" s="67">
        <f t="shared" si="3"/>
        <v>0.36772478012531751</v>
      </c>
      <c r="O97" s="67">
        <f t="shared" si="3"/>
        <v>3.5263605246161611</v>
      </c>
      <c r="P97" s="4"/>
    </row>
    <row r="98" spans="1:16" x14ac:dyDescent="0.35">
      <c r="A98" s="4"/>
      <c r="B98" s="10" t="s">
        <v>8</v>
      </c>
      <c r="C98" s="73" t="s">
        <v>212</v>
      </c>
      <c r="D98" s="67">
        <v>33.455882352941181</v>
      </c>
      <c r="E98" s="67">
        <v>26.250000000000004</v>
      </c>
      <c r="F98" s="67">
        <v>14.705882352941178</v>
      </c>
      <c r="G98" s="67">
        <v>11.764705882352942</v>
      </c>
      <c r="H98" s="67">
        <v>5</v>
      </c>
      <c r="I98" s="67">
        <v>0</v>
      </c>
      <c r="J98" s="67">
        <v>1.2745098039215685</v>
      </c>
      <c r="K98" s="67">
        <v>0.43956043956043955</v>
      </c>
      <c r="L98" s="67">
        <v>0.57500000000000007</v>
      </c>
      <c r="M98" s="67">
        <f t="shared" si="2"/>
        <v>0.24256163717131127</v>
      </c>
      <c r="N98" s="67">
        <f t="shared" si="3"/>
        <v>-0.24294617861038947</v>
      </c>
      <c r="O98" s="67">
        <f t="shared" si="3"/>
        <v>0.30228087187293384</v>
      </c>
      <c r="P98" s="4"/>
    </row>
    <row r="99" spans="1:16" x14ac:dyDescent="0.35">
      <c r="A99" s="4"/>
      <c r="B99" s="10" t="s">
        <v>8</v>
      </c>
      <c r="C99" s="73" t="s">
        <v>212</v>
      </c>
      <c r="D99" s="67">
        <v>22.794117647058826</v>
      </c>
      <c r="E99" s="67">
        <v>15.073529411764707</v>
      </c>
      <c r="F99" s="67">
        <v>9.5588235294117645</v>
      </c>
      <c r="G99" s="67">
        <v>6.6176470588235299</v>
      </c>
      <c r="H99" s="67">
        <v>2.9411764705882355</v>
      </c>
      <c r="I99" s="67">
        <v>0</v>
      </c>
      <c r="J99" s="67">
        <v>1.5121951219512195</v>
      </c>
      <c r="K99" s="67">
        <v>0.41935483870967738</v>
      </c>
      <c r="L99" s="67">
        <v>0.55555555555555558</v>
      </c>
      <c r="M99" s="67">
        <f t="shared" si="2"/>
        <v>0.41356231834078377</v>
      </c>
      <c r="N99" s="67">
        <f t="shared" si="3"/>
        <v>-0.32542240043462811</v>
      </c>
      <c r="O99" s="67">
        <f t="shared" si="3"/>
        <v>0.22314355131420993</v>
      </c>
      <c r="P99" s="4"/>
    </row>
    <row r="100" spans="1:16" x14ac:dyDescent="0.35">
      <c r="A100" s="4"/>
      <c r="B100" s="10" t="s">
        <v>8</v>
      </c>
      <c r="C100" s="73" t="s">
        <v>212</v>
      </c>
      <c r="D100" s="67">
        <v>22.426470588235297</v>
      </c>
      <c r="E100" s="67">
        <v>16.544117647058826</v>
      </c>
      <c r="F100" s="67">
        <v>10.294117647058824</v>
      </c>
      <c r="G100" s="67">
        <v>8.6764705882352953</v>
      </c>
      <c r="H100" s="67">
        <v>3.3823529411764706</v>
      </c>
      <c r="I100" s="67">
        <v>0</v>
      </c>
      <c r="J100" s="67">
        <v>1.3555555555555556</v>
      </c>
      <c r="K100" s="67">
        <v>0.45901639344262291</v>
      </c>
      <c r="L100" s="67">
        <v>0.61016949152542377</v>
      </c>
      <c r="M100" s="67">
        <f t="shared" si="2"/>
        <v>0.30421137440299156</v>
      </c>
      <c r="N100" s="67">
        <f t="shared" si="3"/>
        <v>-0.16430305129127654</v>
      </c>
      <c r="O100" s="67">
        <f t="shared" si="3"/>
        <v>0.44802472252696052</v>
      </c>
      <c r="P100" s="4"/>
    </row>
    <row r="101" spans="1:16" x14ac:dyDescent="0.35">
      <c r="A101" s="4"/>
      <c r="B101" s="10" t="s">
        <v>8</v>
      </c>
      <c r="C101" s="73" t="s">
        <v>213</v>
      </c>
      <c r="D101" s="67">
        <v>38.602941176470594</v>
      </c>
      <c r="E101" s="67">
        <v>13.897058823529411</v>
      </c>
      <c r="F101" s="67">
        <v>19.852941176470591</v>
      </c>
      <c r="G101" s="67">
        <v>11.617647058823531</v>
      </c>
      <c r="H101" s="67">
        <v>8.897058823529413</v>
      </c>
      <c r="I101" s="67">
        <v>0</v>
      </c>
      <c r="J101" s="67">
        <v>2.7777777777777781</v>
      </c>
      <c r="K101" s="67">
        <v>0.51428571428571423</v>
      </c>
      <c r="L101" s="67">
        <v>0.23417721518987339</v>
      </c>
      <c r="M101" s="67">
        <f t="shared" si="2"/>
        <v>1.0216512475319814</v>
      </c>
      <c r="N101" s="67">
        <f t="shared" si="3"/>
        <v>5.7158413839948415E-2</v>
      </c>
      <c r="O101" s="67">
        <f t="shared" si="3"/>
        <v>-1.184872632952517</v>
      </c>
      <c r="P101" s="4"/>
    </row>
    <row r="102" spans="1:16" x14ac:dyDescent="0.35">
      <c r="A102" s="4"/>
      <c r="B102" s="10" t="s">
        <v>8</v>
      </c>
      <c r="C102" s="73" t="s">
        <v>213</v>
      </c>
      <c r="D102" s="67">
        <v>31.250000000000004</v>
      </c>
      <c r="E102" s="67">
        <v>18.014705882352942</v>
      </c>
      <c r="F102" s="67">
        <v>14.705882352941178</v>
      </c>
      <c r="G102" s="67">
        <v>9.3382352941176467</v>
      </c>
      <c r="H102" s="67">
        <v>6.6176470588235299</v>
      </c>
      <c r="I102" s="67">
        <v>0</v>
      </c>
      <c r="J102" s="67">
        <v>1.7346938775510206</v>
      </c>
      <c r="K102" s="67">
        <v>0.47058823529411764</v>
      </c>
      <c r="L102" s="67">
        <v>0.29133858267716528</v>
      </c>
      <c r="M102" s="67">
        <f t="shared" si="2"/>
        <v>0.55083095837968998</v>
      </c>
      <c r="N102" s="67">
        <f t="shared" si="3"/>
        <v>-0.11778303565638351</v>
      </c>
      <c r="O102" s="67">
        <f t="shared" si="3"/>
        <v>-0.8888917576860409</v>
      </c>
      <c r="P102" s="4"/>
    </row>
    <row r="103" spans="1:16" x14ac:dyDescent="0.35">
      <c r="A103" s="4"/>
      <c r="B103" s="10" t="s">
        <v>8</v>
      </c>
      <c r="C103" s="73" t="s">
        <v>214</v>
      </c>
      <c r="D103" s="67">
        <v>53.676470588235297</v>
      </c>
      <c r="E103" s="67">
        <v>28.676470588235297</v>
      </c>
      <c r="F103" s="67">
        <v>22.058823529411768</v>
      </c>
      <c r="G103" s="67">
        <v>15.441176470588236</v>
      </c>
      <c r="H103" s="67">
        <v>11.029411764705884</v>
      </c>
      <c r="I103" s="67">
        <v>13.23529411764706</v>
      </c>
      <c r="J103" s="67">
        <v>1.4102564102564104</v>
      </c>
      <c r="K103" s="67">
        <v>0.41095890410958907</v>
      </c>
      <c r="L103" s="67">
        <v>0.28571428571428564</v>
      </c>
      <c r="M103" s="67">
        <f t="shared" si="2"/>
        <v>0.34377153910282454</v>
      </c>
      <c r="N103" s="67">
        <f t="shared" si="3"/>
        <v>-0.36000273403140687</v>
      </c>
      <c r="O103" s="67">
        <f t="shared" si="3"/>
        <v>-0.91629073187415544</v>
      </c>
      <c r="P103" s="4"/>
    </row>
    <row r="104" spans="1:16" x14ac:dyDescent="0.35">
      <c r="A104" s="4"/>
      <c r="B104" s="10" t="s">
        <v>8</v>
      </c>
      <c r="C104" s="73" t="s">
        <v>215</v>
      </c>
      <c r="D104" s="67">
        <v>43.382352941176471</v>
      </c>
      <c r="E104" s="67">
        <v>25.735294117647062</v>
      </c>
      <c r="F104" s="67">
        <v>19.852941176470591</v>
      </c>
      <c r="G104" s="67">
        <v>13.23529411764706</v>
      </c>
      <c r="H104" s="67">
        <v>8.0882352941176485</v>
      </c>
      <c r="I104" s="67">
        <v>0</v>
      </c>
      <c r="J104" s="67">
        <v>1.6857142857142855</v>
      </c>
      <c r="K104" s="67">
        <v>0.45762711864406785</v>
      </c>
      <c r="L104" s="67">
        <v>0.38888888888888884</v>
      </c>
      <c r="M104" s="67">
        <f t="shared" si="2"/>
        <v>0.52218938241630564</v>
      </c>
      <c r="N104" s="67">
        <f t="shared" si="3"/>
        <v>-0.16989903679539708</v>
      </c>
      <c r="O104" s="67">
        <f t="shared" si="3"/>
        <v>-0.45198512374305744</v>
      </c>
      <c r="P104" s="4"/>
    </row>
    <row r="105" spans="1:16" x14ac:dyDescent="0.35">
      <c r="A105" s="4"/>
      <c r="B105" s="10" t="s">
        <v>8</v>
      </c>
      <c r="C105" s="73" t="s">
        <v>197</v>
      </c>
      <c r="D105" s="67">
        <v>22.058823529411768</v>
      </c>
      <c r="E105" s="67">
        <v>8.0882352941176485</v>
      </c>
      <c r="F105" s="67">
        <v>11.029411764705884</v>
      </c>
      <c r="G105" s="67">
        <v>4.5588235294117654</v>
      </c>
      <c r="H105" s="67">
        <v>1.4705882352941178</v>
      </c>
      <c r="I105" s="67">
        <v>5.882352941176471</v>
      </c>
      <c r="J105" s="67">
        <v>2</v>
      </c>
      <c r="K105" s="67">
        <v>0.5</v>
      </c>
      <c r="L105" s="67">
        <v>0.67741935483870974</v>
      </c>
      <c r="M105" s="67">
        <f t="shared" si="2"/>
        <v>0.69314718055994529</v>
      </c>
      <c r="N105" s="67">
        <f t="shared" si="3"/>
        <v>0</v>
      </c>
      <c r="O105" s="67">
        <f t="shared" si="3"/>
        <v>0.74193734472937756</v>
      </c>
      <c r="P105" s="4"/>
    </row>
    <row r="106" spans="1:16" x14ac:dyDescent="0.35">
      <c r="A106" s="4"/>
      <c r="B106" s="10" t="s">
        <v>8</v>
      </c>
      <c r="C106" s="73" t="s">
        <v>186</v>
      </c>
      <c r="D106" s="67">
        <v>21.323529411764707</v>
      </c>
      <c r="E106" s="67">
        <v>9.5588235294117645</v>
      </c>
      <c r="F106" s="67">
        <v>11.029411764705884</v>
      </c>
      <c r="G106" s="67">
        <v>4.7794117647058822</v>
      </c>
      <c r="H106" s="67">
        <v>2.7205882352941178</v>
      </c>
      <c r="I106" s="67">
        <v>0</v>
      </c>
      <c r="J106" s="67">
        <v>2.2307692307692308</v>
      </c>
      <c r="K106" s="67">
        <v>0.51724137931034486</v>
      </c>
      <c r="L106" s="67">
        <v>0.43076923076923074</v>
      </c>
      <c r="M106" s="67">
        <f t="shared" si="2"/>
        <v>0.80234647252493729</v>
      </c>
      <c r="N106" s="67">
        <f t="shared" si="3"/>
        <v>6.8992871486951629E-2</v>
      </c>
      <c r="O106" s="67">
        <f t="shared" si="3"/>
        <v>-0.2787134024690206</v>
      </c>
      <c r="P106" s="4"/>
    </row>
    <row r="107" spans="1:16" x14ac:dyDescent="0.35">
      <c r="A107" s="4"/>
      <c r="B107" s="10" t="s">
        <v>8</v>
      </c>
      <c r="C107" s="73" t="s">
        <v>186</v>
      </c>
      <c r="D107" s="67">
        <v>18.75</v>
      </c>
      <c r="E107" s="67">
        <v>8.8235294117647065</v>
      </c>
      <c r="F107" s="67">
        <v>10.294117647058824</v>
      </c>
      <c r="G107" s="67">
        <v>5.1470588235294121</v>
      </c>
      <c r="H107" s="67">
        <v>2.7205882352941178</v>
      </c>
      <c r="I107" s="67">
        <v>0</v>
      </c>
      <c r="J107" s="67">
        <v>2.125</v>
      </c>
      <c r="K107" s="67">
        <v>0.5490196078431373</v>
      </c>
      <c r="L107" s="67">
        <v>0.47142857142857142</v>
      </c>
      <c r="M107" s="67">
        <f t="shared" si="2"/>
        <v>0.7537718023763802</v>
      </c>
      <c r="N107" s="67">
        <f t="shared" si="3"/>
        <v>0.19671029424605449</v>
      </c>
      <c r="O107" s="67">
        <f t="shared" si="3"/>
        <v>-0.11441035117774422</v>
      </c>
      <c r="P107" s="4"/>
    </row>
    <row r="108" spans="1:16" x14ac:dyDescent="0.35">
      <c r="A108" s="4"/>
      <c r="B108" s="10" t="s">
        <v>8</v>
      </c>
      <c r="C108" s="73" t="s">
        <v>186</v>
      </c>
      <c r="D108" s="67">
        <v>30.882352941176471</v>
      </c>
      <c r="E108" s="67">
        <v>12.5</v>
      </c>
      <c r="F108" s="67">
        <v>16.911764705882355</v>
      </c>
      <c r="G108" s="67">
        <v>6.25</v>
      </c>
      <c r="H108" s="67">
        <v>3.3088235294117649</v>
      </c>
      <c r="I108" s="67">
        <v>9.5588235294117645</v>
      </c>
      <c r="J108" s="67">
        <v>1.7058823529411766</v>
      </c>
      <c r="K108" s="67">
        <v>0.54761904761904767</v>
      </c>
      <c r="L108" s="67">
        <v>0.47058823529411759</v>
      </c>
      <c r="M108" s="67">
        <f t="shared" si="2"/>
        <v>0.53408248593025809</v>
      </c>
      <c r="N108" s="67">
        <f t="shared" si="3"/>
        <v>0.19105523676270941</v>
      </c>
      <c r="O108" s="67">
        <f t="shared" si="3"/>
        <v>-0.11778303565638376</v>
      </c>
      <c r="P108" s="4"/>
    </row>
    <row r="109" spans="1:16" x14ac:dyDescent="0.35">
      <c r="A109" s="4"/>
      <c r="B109" s="10" t="s">
        <v>8</v>
      </c>
      <c r="C109" s="73" t="s">
        <v>186</v>
      </c>
      <c r="D109" s="67">
        <v>22.794117647058826</v>
      </c>
      <c r="E109" s="67">
        <v>9.5588235294117645</v>
      </c>
      <c r="F109" s="67">
        <v>16.544117647058826</v>
      </c>
      <c r="G109" s="67">
        <v>5.2941176470588243</v>
      </c>
      <c r="H109" s="67">
        <v>3.0882352941176472</v>
      </c>
      <c r="I109" s="67">
        <v>9.1911764705882355</v>
      </c>
      <c r="J109" s="67">
        <v>1.4230769230769234</v>
      </c>
      <c r="K109" s="67">
        <v>0.72580645161290325</v>
      </c>
      <c r="L109" s="67">
        <v>0.41666666666666674</v>
      </c>
      <c r="M109" s="67">
        <f t="shared" si="2"/>
        <v>0.3528213746227426</v>
      </c>
      <c r="N109" s="67">
        <f t="shared" si="3"/>
        <v>0.97344914571410379</v>
      </c>
      <c r="O109" s="67">
        <f t="shared" si="3"/>
        <v>-0.33647223662121262</v>
      </c>
      <c r="P109" s="4"/>
    </row>
    <row r="110" spans="1:16" x14ac:dyDescent="0.35">
      <c r="A110" s="4"/>
      <c r="B110" s="10" t="s">
        <v>8</v>
      </c>
      <c r="C110" s="73" t="s">
        <v>187</v>
      </c>
      <c r="D110" s="67">
        <v>27.573529411764707</v>
      </c>
      <c r="E110" s="67">
        <v>14.558823529411766</v>
      </c>
      <c r="F110" s="67">
        <v>12.5</v>
      </c>
      <c r="G110" s="67">
        <v>6.6176470588235299</v>
      </c>
      <c r="H110" s="67">
        <v>5.2941176470588243</v>
      </c>
      <c r="I110" s="67">
        <v>6.25</v>
      </c>
      <c r="J110" s="67">
        <v>1.4646464646464645</v>
      </c>
      <c r="K110" s="67">
        <v>0.45333333333333331</v>
      </c>
      <c r="L110" s="67">
        <v>0.19999999999999996</v>
      </c>
      <c r="M110" s="67">
        <f t="shared" si="2"/>
        <v>0.38161389228598441</v>
      </c>
      <c r="N110" s="67">
        <f t="shared" si="3"/>
        <v>-0.18721154208814647</v>
      </c>
      <c r="O110" s="67">
        <f t="shared" si="3"/>
        <v>-1.3862943611198908</v>
      </c>
      <c r="P110" s="4"/>
    </row>
    <row r="111" spans="1:16" x14ac:dyDescent="0.35">
      <c r="A111" s="4"/>
      <c r="B111" s="10" t="s">
        <v>8</v>
      </c>
      <c r="C111" s="73" t="s">
        <v>187</v>
      </c>
      <c r="D111" s="67">
        <v>29.044117647058826</v>
      </c>
      <c r="E111" s="67">
        <v>13.23529411764706</v>
      </c>
      <c r="F111" s="67">
        <v>14.411764705882355</v>
      </c>
      <c r="G111" s="67">
        <v>6.9852941176470598</v>
      </c>
      <c r="H111" s="67">
        <v>4.9264705882352944</v>
      </c>
      <c r="I111" s="67">
        <v>8.8235294117647065</v>
      </c>
      <c r="J111" s="67">
        <v>1.5277777777777779</v>
      </c>
      <c r="K111" s="67">
        <v>0.49620253164556966</v>
      </c>
      <c r="L111" s="67">
        <v>0.29473684210526324</v>
      </c>
      <c r="M111" s="67">
        <f t="shared" si="2"/>
        <v>0.42381424677636098</v>
      </c>
      <c r="N111" s="67">
        <f t="shared" si="3"/>
        <v>-1.519016549397512E-2</v>
      </c>
      <c r="O111" s="67">
        <f t="shared" si="3"/>
        <v>-0.87248810921576181</v>
      </c>
      <c r="P111" s="4"/>
    </row>
    <row r="112" spans="1:16" x14ac:dyDescent="0.35">
      <c r="A112" s="4"/>
      <c r="B112" s="10" t="s">
        <v>8</v>
      </c>
      <c r="C112" s="73" t="s">
        <v>188</v>
      </c>
      <c r="D112" s="67">
        <v>22.794117647058826</v>
      </c>
      <c r="E112" s="67">
        <v>10.147058823529413</v>
      </c>
      <c r="F112" s="67">
        <v>9.1911764705882355</v>
      </c>
      <c r="G112" s="67">
        <v>5.514705882352942</v>
      </c>
      <c r="H112" s="67">
        <v>4.4852941176470589</v>
      </c>
      <c r="I112" s="67">
        <v>0</v>
      </c>
      <c r="J112" s="67">
        <v>2.2463768115942027</v>
      </c>
      <c r="K112" s="67">
        <v>0.40322580645161288</v>
      </c>
      <c r="L112" s="67">
        <v>0.18666666666666679</v>
      </c>
      <c r="M112" s="67">
        <f t="shared" si="2"/>
        <v>0.8093186123219871</v>
      </c>
      <c r="N112" s="67">
        <f t="shared" si="3"/>
        <v>-0.39204208777602373</v>
      </c>
      <c r="O112" s="67">
        <f t="shared" si="3"/>
        <v>-1.4718165345580518</v>
      </c>
      <c r="P112" s="4"/>
    </row>
    <row r="113" spans="1:16" x14ac:dyDescent="0.35">
      <c r="A113" s="4"/>
      <c r="B113" s="10" t="s">
        <v>8</v>
      </c>
      <c r="C113" s="73" t="s">
        <v>188</v>
      </c>
      <c r="D113" s="67">
        <v>27.573529411764707</v>
      </c>
      <c r="E113" s="67">
        <v>12.647058823529413</v>
      </c>
      <c r="F113" s="67">
        <v>13.23529411764706</v>
      </c>
      <c r="G113" s="67">
        <v>6.6176470588235299</v>
      </c>
      <c r="H113" s="67">
        <v>5</v>
      </c>
      <c r="I113" s="67">
        <v>3.3088235294117649</v>
      </c>
      <c r="J113" s="67">
        <v>1.9186046511627906</v>
      </c>
      <c r="K113" s="67">
        <v>0.48000000000000004</v>
      </c>
      <c r="L113" s="67">
        <v>0.24444444444444449</v>
      </c>
      <c r="M113" s="67">
        <f t="shared" si="2"/>
        <v>0.65159817764707284</v>
      </c>
      <c r="N113" s="67">
        <f t="shared" si="3"/>
        <v>-8.004270767353637E-2</v>
      </c>
      <c r="O113" s="67">
        <f t="shared" si="3"/>
        <v>-1.1284652518177907</v>
      </c>
      <c r="P113" s="4"/>
    </row>
    <row r="114" spans="1:16" x14ac:dyDescent="0.35">
      <c r="A114" s="4"/>
      <c r="B114" s="10" t="s">
        <v>8</v>
      </c>
      <c r="C114" s="73" t="s">
        <v>189</v>
      </c>
      <c r="D114" s="67">
        <v>27.127659574468083</v>
      </c>
      <c r="E114" s="67">
        <v>10.106382978723405</v>
      </c>
      <c r="F114" s="67">
        <v>17.553191489361701</v>
      </c>
      <c r="G114" s="67">
        <v>5.212765957446809</v>
      </c>
      <c r="H114" s="67">
        <v>3.5106382978723403</v>
      </c>
      <c r="I114" s="67">
        <v>8.5106382978723403</v>
      </c>
      <c r="J114" s="67">
        <v>1.8421052631578945</v>
      </c>
      <c r="K114" s="67">
        <v>0.6470588235294118</v>
      </c>
      <c r="L114" s="67">
        <v>0.32653061224489804</v>
      </c>
      <c r="M114" s="67">
        <f t="shared" si="2"/>
        <v>0.61090908232297303</v>
      </c>
      <c r="N114" s="67">
        <f t="shared" si="3"/>
        <v>0.60613580357031571</v>
      </c>
      <c r="O114" s="67">
        <f t="shared" si="3"/>
        <v>-0.72391883922669853</v>
      </c>
      <c r="P114" s="4"/>
    </row>
    <row r="115" spans="1:16" x14ac:dyDescent="0.35">
      <c r="A115" s="4"/>
      <c r="B115" s="10" t="s">
        <v>8</v>
      </c>
      <c r="C115" s="73" t="s">
        <v>189</v>
      </c>
      <c r="D115" s="67">
        <v>35.638297872340424</v>
      </c>
      <c r="E115" s="67">
        <v>13.085106382978724</v>
      </c>
      <c r="F115" s="67">
        <v>22.872340425531913</v>
      </c>
      <c r="G115" s="67">
        <v>6.5957446808510642</v>
      </c>
      <c r="H115" s="67">
        <v>5.1063829787234036</v>
      </c>
      <c r="I115" s="67">
        <v>13.829787234042552</v>
      </c>
      <c r="J115" s="67">
        <v>1.6666666666666665</v>
      </c>
      <c r="K115" s="67">
        <v>0.64179104477611937</v>
      </c>
      <c r="L115" s="67">
        <v>0.22580645161290336</v>
      </c>
      <c r="M115" s="67">
        <f t="shared" si="2"/>
        <v>0.51082562376599061</v>
      </c>
      <c r="N115" s="67">
        <f t="shared" si="3"/>
        <v>0.58314628534561663</v>
      </c>
      <c r="O115" s="67">
        <f t="shared" si="3"/>
        <v>-1.2321436812926314</v>
      </c>
      <c r="P115" s="4"/>
    </row>
    <row r="116" spans="1:16" x14ac:dyDescent="0.35">
      <c r="A116" s="4"/>
      <c r="B116" s="10" t="s">
        <v>8</v>
      </c>
      <c r="C116" s="73" t="s">
        <v>190</v>
      </c>
      <c r="D116" s="67">
        <v>31.382978723404253</v>
      </c>
      <c r="E116" s="67">
        <v>13.936170212765957</v>
      </c>
      <c r="F116" s="67">
        <v>18.617021276595743</v>
      </c>
      <c r="G116" s="67">
        <v>6.4893617021276588</v>
      </c>
      <c r="H116" s="67">
        <v>3.1914893617021276</v>
      </c>
      <c r="I116" s="67">
        <v>9.5744680851063819</v>
      </c>
      <c r="J116" s="67">
        <v>1.5648854961832062</v>
      </c>
      <c r="K116" s="67">
        <v>0.59322033898305082</v>
      </c>
      <c r="L116" s="67">
        <v>0.50819672131147531</v>
      </c>
      <c r="M116" s="67">
        <f t="shared" si="2"/>
        <v>0.44781265593725667</v>
      </c>
      <c r="N116" s="67">
        <f t="shared" si="3"/>
        <v>0.37729423114146798</v>
      </c>
      <c r="O116" s="67">
        <f t="shared" si="3"/>
        <v>3.278982282299054E-2</v>
      </c>
      <c r="P116" s="4"/>
    </row>
    <row r="117" spans="1:16" x14ac:dyDescent="0.35">
      <c r="A117" s="4"/>
      <c r="B117" s="10" t="s">
        <v>8</v>
      </c>
      <c r="C117" s="73" t="s">
        <v>190</v>
      </c>
      <c r="D117" s="67">
        <v>32.978723404255319</v>
      </c>
      <c r="E117" s="67">
        <v>14.893617021276595</v>
      </c>
      <c r="F117" s="67">
        <v>21.276595744680851</v>
      </c>
      <c r="G117" s="67">
        <v>7.6595744680851068</v>
      </c>
      <c r="H117" s="67">
        <v>5.957446808510638</v>
      </c>
      <c r="I117" s="67">
        <v>7.4468085106382977</v>
      </c>
      <c r="J117" s="67">
        <v>1.7142857142857142</v>
      </c>
      <c r="K117" s="67">
        <v>0.64516129032258063</v>
      </c>
      <c r="L117" s="67">
        <v>0.22222222222222229</v>
      </c>
      <c r="M117" s="67">
        <f t="shared" si="2"/>
        <v>0.5389965007326869</v>
      </c>
      <c r="N117" s="67">
        <f t="shared" si="3"/>
        <v>0.59783700075562041</v>
      </c>
      <c r="O117" s="67">
        <f t="shared" si="3"/>
        <v>-1.2527629684953674</v>
      </c>
      <c r="P117" s="4"/>
    </row>
    <row r="118" spans="1:16" x14ac:dyDescent="0.35">
      <c r="A118" s="4"/>
      <c r="B118" s="10" t="s">
        <v>8</v>
      </c>
      <c r="C118" s="73" t="s">
        <v>318</v>
      </c>
      <c r="D118" s="67">
        <v>40.985915492957751</v>
      </c>
      <c r="E118" s="67">
        <v>26.760563380281692</v>
      </c>
      <c r="F118" s="67">
        <v>22.535211267605636</v>
      </c>
      <c r="G118" s="67">
        <v>14.43661971830986</v>
      </c>
      <c r="H118" s="67">
        <v>8.8028169014084519</v>
      </c>
      <c r="I118" s="67">
        <v>11.971830985915494</v>
      </c>
      <c r="J118" s="67">
        <v>1.0842105263157895</v>
      </c>
      <c r="K118" s="67">
        <v>0.54982817869415801</v>
      </c>
      <c r="L118" s="67">
        <v>0.39024390243902435</v>
      </c>
      <c r="M118" s="67">
        <f t="shared" si="2"/>
        <v>8.0852096629094969E-2</v>
      </c>
      <c r="N118" s="67">
        <f t="shared" si="3"/>
        <v>0.19997649203267504</v>
      </c>
      <c r="O118" s="67">
        <f t="shared" si="3"/>
        <v>-0.44628710262841986</v>
      </c>
      <c r="P118" s="4"/>
    </row>
    <row r="119" spans="1:16" x14ac:dyDescent="0.35">
      <c r="A119" s="4"/>
      <c r="B119" s="10" t="s">
        <v>8</v>
      </c>
      <c r="C119" s="73" t="s">
        <v>319</v>
      </c>
      <c r="D119" s="67">
        <v>32.444444444444443</v>
      </c>
      <c r="E119" s="67">
        <v>16.444444444444443</v>
      </c>
      <c r="F119" s="67">
        <v>21.333333333333332</v>
      </c>
      <c r="G119" s="67">
        <v>7.6444444444444439</v>
      </c>
      <c r="H119" s="67">
        <v>4</v>
      </c>
      <c r="I119" s="67">
        <v>11.555555555555555</v>
      </c>
      <c r="J119" s="67">
        <v>1.2702702702702702</v>
      </c>
      <c r="K119" s="67">
        <v>0.65753424657534243</v>
      </c>
      <c r="L119" s="67">
        <v>0.47674418604651159</v>
      </c>
      <c r="M119" s="67">
        <f t="shared" si="2"/>
        <v>0.23922968906583406</v>
      </c>
      <c r="N119" s="67">
        <f t="shared" si="3"/>
        <v>0.65232518603969003</v>
      </c>
      <c r="O119" s="67">
        <f t="shared" si="3"/>
        <v>-9.309042306601209E-2</v>
      </c>
      <c r="P119" s="4"/>
    </row>
    <row r="120" spans="1:16" x14ac:dyDescent="0.35">
      <c r="A120" s="4"/>
      <c r="B120" s="10" t="s">
        <v>8</v>
      </c>
      <c r="C120" s="73" t="s">
        <v>319</v>
      </c>
      <c r="D120" s="67">
        <v>34.844444444444449</v>
      </c>
      <c r="E120" s="67">
        <v>18.044444444444444</v>
      </c>
      <c r="F120" s="67">
        <v>20.444444444444443</v>
      </c>
      <c r="G120" s="67">
        <v>9.0666666666666647</v>
      </c>
      <c r="H120" s="67">
        <v>4.2666666666666666</v>
      </c>
      <c r="I120" s="67">
        <v>12.444444444444443</v>
      </c>
      <c r="J120" s="67">
        <v>1.2413793103448278</v>
      </c>
      <c r="K120" s="67">
        <v>0.58673469387755095</v>
      </c>
      <c r="L120" s="67">
        <v>0.52941176470588225</v>
      </c>
      <c r="M120" s="67">
        <f t="shared" si="2"/>
        <v>0.21622310846963619</v>
      </c>
      <c r="N120" s="67">
        <f t="shared" si="3"/>
        <v>0.35048297369081105</v>
      </c>
      <c r="O120" s="67">
        <f t="shared" si="3"/>
        <v>0.11778303565638305</v>
      </c>
      <c r="P120" s="4"/>
    </row>
    <row r="121" spans="1:16" x14ac:dyDescent="0.35">
      <c r="A121" s="4"/>
      <c r="B121" s="10" t="s">
        <v>8</v>
      </c>
      <c r="C121" s="73" t="s">
        <v>319</v>
      </c>
      <c r="D121" s="67">
        <v>32.088888888888889</v>
      </c>
      <c r="E121" s="67">
        <v>17.333333333333332</v>
      </c>
      <c r="F121" s="67">
        <v>16.444444444444443</v>
      </c>
      <c r="G121" s="67">
        <v>8</v>
      </c>
      <c r="H121" s="67">
        <v>5.333333333333333</v>
      </c>
      <c r="I121" s="67">
        <v>11.555555555555555</v>
      </c>
      <c r="J121" s="67">
        <v>1.1846153846153846</v>
      </c>
      <c r="K121" s="67">
        <v>0.51246537396121883</v>
      </c>
      <c r="L121" s="67">
        <v>0.33333333333333337</v>
      </c>
      <c r="M121" s="67">
        <f t="shared" si="2"/>
        <v>0.16941815195804674</v>
      </c>
      <c r="N121" s="67">
        <f t="shared" si="3"/>
        <v>4.987183004017294E-2</v>
      </c>
      <c r="O121" s="67">
        <f t="shared" si="3"/>
        <v>-0.69314718055994506</v>
      </c>
      <c r="P121" s="4"/>
    </row>
    <row r="122" spans="1:16" x14ac:dyDescent="0.35">
      <c r="A122" s="4"/>
      <c r="B122" s="10" t="s">
        <v>8</v>
      </c>
      <c r="C122" s="73" t="s">
        <v>319</v>
      </c>
      <c r="D122" s="67">
        <v>34.044444444444437</v>
      </c>
      <c r="E122" s="67">
        <v>19.466666666666665</v>
      </c>
      <c r="F122" s="67">
        <v>16.444444444444443</v>
      </c>
      <c r="G122" s="67">
        <v>9.3333333333333321</v>
      </c>
      <c r="H122" s="67">
        <v>4.977777777777777</v>
      </c>
      <c r="I122" s="67">
        <v>9.6</v>
      </c>
      <c r="J122" s="67">
        <v>1.2557077625570774</v>
      </c>
      <c r="K122" s="67">
        <v>0.48302872062663194</v>
      </c>
      <c r="L122" s="67">
        <v>0.46666666666666667</v>
      </c>
      <c r="M122" s="67">
        <f t="shared" si="2"/>
        <v>0.22769936785007028</v>
      </c>
      <c r="N122" s="67">
        <f t="shared" si="3"/>
        <v>-6.7911205616210044E-2</v>
      </c>
      <c r="O122" s="67">
        <f t="shared" si="3"/>
        <v>-0.13353139262452263</v>
      </c>
      <c r="P122" s="4"/>
    </row>
    <row r="123" spans="1:16" x14ac:dyDescent="0.35">
      <c r="A123" s="4"/>
      <c r="B123" s="10" t="s">
        <v>8</v>
      </c>
      <c r="C123" s="73" t="s">
        <v>319</v>
      </c>
      <c r="D123" s="67">
        <v>32.266666666666666</v>
      </c>
      <c r="E123" s="67">
        <v>16.799999999999997</v>
      </c>
      <c r="F123" s="67">
        <v>15.555555555555555</v>
      </c>
      <c r="G123" s="67">
        <v>8.8888888888888893</v>
      </c>
      <c r="H123" s="67">
        <v>5.333333333333333</v>
      </c>
      <c r="I123" s="67">
        <v>9.7777777777777768</v>
      </c>
      <c r="J123" s="67">
        <v>1.3386243386243388</v>
      </c>
      <c r="K123" s="67">
        <v>0.48209366391184572</v>
      </c>
      <c r="L123" s="67">
        <v>0.40000000000000008</v>
      </c>
      <c r="M123" s="67">
        <f t="shared" si="2"/>
        <v>0.29164247366787799</v>
      </c>
      <c r="N123" s="67">
        <f t="shared" si="3"/>
        <v>-7.1655988906435167E-2</v>
      </c>
      <c r="O123" s="67">
        <f t="shared" si="3"/>
        <v>-0.40546510810816394</v>
      </c>
      <c r="P123" s="4"/>
    </row>
    <row r="124" spans="1:16" x14ac:dyDescent="0.35">
      <c r="A124" s="4"/>
      <c r="B124" s="10" t="s">
        <v>8</v>
      </c>
      <c r="C124" s="73" t="s">
        <v>319</v>
      </c>
      <c r="D124" s="67">
        <v>30.666666666666664</v>
      </c>
      <c r="E124" s="67">
        <v>19.733333333333331</v>
      </c>
      <c r="F124" s="67">
        <v>17.333333333333332</v>
      </c>
      <c r="G124" s="67">
        <v>9.2444444444444436</v>
      </c>
      <c r="H124" s="67">
        <v>5.333333333333333</v>
      </c>
      <c r="I124" s="67">
        <v>9.6</v>
      </c>
      <c r="J124" s="67">
        <v>1.0675675675675675</v>
      </c>
      <c r="K124" s="67">
        <v>0.56521739130434778</v>
      </c>
      <c r="L124" s="67">
        <v>0.42307692307692307</v>
      </c>
      <c r="M124" s="67">
        <f t="shared" si="2"/>
        <v>6.5382759262851711E-2</v>
      </c>
      <c r="N124" s="67">
        <f t="shared" si="3"/>
        <v>0.26236426446749089</v>
      </c>
      <c r="O124" s="67">
        <f t="shared" si="3"/>
        <v>-0.31015492830383945</v>
      </c>
      <c r="P124" s="4"/>
    </row>
    <row r="125" spans="1:16" x14ac:dyDescent="0.35">
      <c r="A125" s="4"/>
      <c r="B125" s="10" t="s">
        <v>8</v>
      </c>
      <c r="C125" s="73" t="s">
        <v>319</v>
      </c>
      <c r="D125" s="67">
        <v>31.822222222222219</v>
      </c>
      <c r="E125" s="67">
        <v>20.888888888888889</v>
      </c>
      <c r="F125" s="67">
        <v>15.111111111111111</v>
      </c>
      <c r="G125" s="67">
        <v>10.133333333333333</v>
      </c>
      <c r="H125" s="67">
        <v>6.488888888888888</v>
      </c>
      <c r="I125" s="67">
        <v>8</v>
      </c>
      <c r="J125" s="67">
        <v>1.1404255319148935</v>
      </c>
      <c r="K125" s="67">
        <v>0.47486033519553078</v>
      </c>
      <c r="L125" s="67">
        <v>0.35964912280701761</v>
      </c>
      <c r="M125" s="67">
        <f t="shared" si="2"/>
        <v>0.13140146636669761</v>
      </c>
      <c r="N125" s="67">
        <f t="shared" si="3"/>
        <v>-0.10064352577968728</v>
      </c>
      <c r="O125" s="67">
        <f t="shared" si="3"/>
        <v>-0.57688737444408311</v>
      </c>
      <c r="P125" s="4"/>
    </row>
    <row r="126" spans="1:16" x14ac:dyDescent="0.35">
      <c r="A126" s="4"/>
      <c r="B126" s="10" t="s">
        <v>8</v>
      </c>
      <c r="C126" s="73" t="s">
        <v>320</v>
      </c>
      <c r="D126" s="67">
        <v>21.333333333333332</v>
      </c>
      <c r="E126" s="67">
        <v>11.555555555555555</v>
      </c>
      <c r="F126" s="67">
        <v>10.222222222222221</v>
      </c>
      <c r="G126" s="67">
        <v>5.333333333333333</v>
      </c>
      <c r="H126" s="67">
        <v>4.177777777777778</v>
      </c>
      <c r="I126" s="67">
        <v>6.7555555555555546</v>
      </c>
      <c r="J126" s="67">
        <v>1.2615384615384615</v>
      </c>
      <c r="K126" s="67">
        <v>0.47916666666666663</v>
      </c>
      <c r="L126" s="67">
        <v>0.21666666666666656</v>
      </c>
      <c r="M126" s="67">
        <f t="shared" si="2"/>
        <v>0.23233197736861597</v>
      </c>
      <c r="N126" s="67">
        <f t="shared" si="3"/>
        <v>-8.3381608939051249E-2</v>
      </c>
      <c r="O126" s="67">
        <f t="shared" si="3"/>
        <v>-1.2851982442485224</v>
      </c>
      <c r="P126" s="4"/>
    </row>
    <row r="127" spans="1:16" x14ac:dyDescent="0.35">
      <c r="A127" s="4"/>
      <c r="B127" s="10" t="s">
        <v>8</v>
      </c>
      <c r="C127" s="73" t="s">
        <v>320</v>
      </c>
      <c r="D127" s="67">
        <v>22.666666666666664</v>
      </c>
      <c r="E127" s="67">
        <v>14.666666666666666</v>
      </c>
      <c r="F127" s="67">
        <v>10.222222222222221</v>
      </c>
      <c r="G127" s="67">
        <v>6.9333333333333327</v>
      </c>
      <c r="H127" s="67">
        <v>5.2444444444444445</v>
      </c>
      <c r="I127" s="67">
        <v>6.6666666666666661</v>
      </c>
      <c r="J127" s="67">
        <v>1.0909090909090908</v>
      </c>
      <c r="K127" s="67">
        <v>0.45098039215686275</v>
      </c>
      <c r="L127" s="67">
        <v>0.24358974358974353</v>
      </c>
      <c r="M127" s="67">
        <f t="shared" si="2"/>
        <v>8.7011376989629699E-2</v>
      </c>
      <c r="N127" s="67">
        <f t="shared" si="3"/>
        <v>-0.19671029424605427</v>
      </c>
      <c r="O127" s="67">
        <f t="shared" si="3"/>
        <v>-1.1330984647392794</v>
      </c>
      <c r="P127" s="4"/>
    </row>
    <row r="128" spans="1:16" x14ac:dyDescent="0.35">
      <c r="A128" s="4"/>
      <c r="B128" s="10" t="s">
        <v>8</v>
      </c>
      <c r="C128" s="73" t="s">
        <v>320</v>
      </c>
      <c r="D128" s="67">
        <v>24.444444444444443</v>
      </c>
      <c r="E128" s="67">
        <v>15.288888888888888</v>
      </c>
      <c r="F128" s="67">
        <v>10.222222222222221</v>
      </c>
      <c r="G128" s="67">
        <v>7.8222222222222229</v>
      </c>
      <c r="H128" s="67">
        <v>3.1111111111111107</v>
      </c>
      <c r="I128" s="67">
        <v>5.6</v>
      </c>
      <c r="J128" s="67">
        <v>1.2325581395348837</v>
      </c>
      <c r="K128" s="67">
        <v>0.41818181818181815</v>
      </c>
      <c r="L128" s="67">
        <v>0.6022727272727274</v>
      </c>
      <c r="M128" s="67">
        <f t="shared" si="2"/>
        <v>0.20909179785855939</v>
      </c>
      <c r="N128" s="67">
        <f t="shared" si="3"/>
        <v>-0.33024168687057687</v>
      </c>
      <c r="O128" s="67">
        <f t="shared" si="3"/>
        <v>0.41494385206270873</v>
      </c>
      <c r="P128" s="4"/>
    </row>
    <row r="129" spans="1:16" x14ac:dyDescent="0.35">
      <c r="A129" s="4"/>
      <c r="B129" s="10" t="s">
        <v>8</v>
      </c>
      <c r="C129" s="73" t="s">
        <v>204</v>
      </c>
      <c r="D129" s="67">
        <v>40.444444444444443</v>
      </c>
      <c r="E129" s="67">
        <v>16</v>
      </c>
      <c r="F129" s="67">
        <v>27.555555555555554</v>
      </c>
      <c r="G129" s="67">
        <v>7.3777777777777782</v>
      </c>
      <c r="H129" s="67">
        <v>3.3777777777777773</v>
      </c>
      <c r="I129" s="67">
        <v>19.555555555555554</v>
      </c>
      <c r="J129" s="67">
        <v>1.3055555555555556</v>
      </c>
      <c r="K129" s="67">
        <v>0.68131868131868134</v>
      </c>
      <c r="L129" s="67">
        <v>0.54216867469879526</v>
      </c>
      <c r="M129" s="67">
        <f t="shared" si="2"/>
        <v>0.26662866325394863</v>
      </c>
      <c r="N129" s="67">
        <f t="shared" si="3"/>
        <v>0.75983855505861764</v>
      </c>
      <c r="O129" s="67">
        <f t="shared" si="3"/>
        <v>0.1690763300439343</v>
      </c>
      <c r="P129" s="4"/>
    </row>
    <row r="130" spans="1:16" x14ac:dyDescent="0.35">
      <c r="A130" s="4"/>
      <c r="B130" s="10" t="s">
        <v>8</v>
      </c>
      <c r="C130" s="73" t="s">
        <v>204</v>
      </c>
      <c r="D130" s="67">
        <v>35.111111111111107</v>
      </c>
      <c r="E130" s="67">
        <v>19.733333333333331</v>
      </c>
      <c r="F130" s="67">
        <v>22.222222222222221</v>
      </c>
      <c r="G130" s="67">
        <v>10.399999999999999</v>
      </c>
      <c r="H130" s="67">
        <v>3.3777777777777773</v>
      </c>
      <c r="I130" s="67">
        <v>15.555555555555555</v>
      </c>
      <c r="J130" s="67">
        <v>0.99099099099099086</v>
      </c>
      <c r="K130" s="67">
        <v>0.63291139240506333</v>
      </c>
      <c r="L130" s="67">
        <v>0.67521367521367526</v>
      </c>
      <c r="M130" s="67">
        <f t="shared" si="2"/>
        <v>-9.0498355199180383E-3</v>
      </c>
      <c r="N130" s="67">
        <f t="shared" si="3"/>
        <v>0.54472717544167226</v>
      </c>
      <c r="O130" s="67">
        <f t="shared" si="3"/>
        <v>0.73186169274063595</v>
      </c>
      <c r="P130" s="4"/>
    </row>
    <row r="131" spans="1:16" x14ac:dyDescent="0.35">
      <c r="A131" s="4"/>
      <c r="B131" s="10" t="s">
        <v>8</v>
      </c>
      <c r="C131" s="73" t="s">
        <v>204</v>
      </c>
      <c r="D131" s="67">
        <v>35.111111111111107</v>
      </c>
      <c r="E131" s="67">
        <v>22.844444444444441</v>
      </c>
      <c r="F131" s="67">
        <v>19.555555555555554</v>
      </c>
      <c r="G131" s="67">
        <v>12</v>
      </c>
      <c r="H131" s="67">
        <v>4.4444444444444446</v>
      </c>
      <c r="I131" s="67">
        <v>11.288888888888888</v>
      </c>
      <c r="J131" s="67">
        <v>1.0428015564202335</v>
      </c>
      <c r="K131" s="67">
        <v>0.55696202531645567</v>
      </c>
      <c r="L131" s="67">
        <v>0.62962962962962965</v>
      </c>
      <c r="M131" s="67">
        <f t="shared" si="2"/>
        <v>4.1910895615636948E-2</v>
      </c>
      <c r="N131" s="67">
        <f t="shared" si="3"/>
        <v>0.22884157242884728</v>
      </c>
      <c r="O131" s="67">
        <f t="shared" si="3"/>
        <v>0.53062825106217049</v>
      </c>
      <c r="P131" s="4"/>
    </row>
    <row r="132" spans="1:16" x14ac:dyDescent="0.35">
      <c r="A132" s="4"/>
      <c r="B132" s="10" t="s">
        <v>8</v>
      </c>
      <c r="C132" s="73" t="s">
        <v>205</v>
      </c>
      <c r="D132" s="67">
        <v>53.777777777777771</v>
      </c>
      <c r="E132" s="67">
        <v>24.533333333333335</v>
      </c>
      <c r="F132" s="67">
        <v>33.777777777777779</v>
      </c>
      <c r="G132" s="67">
        <v>11.555555555555555</v>
      </c>
      <c r="H132" s="67">
        <v>9.5111111111111093</v>
      </c>
      <c r="I132" s="67">
        <v>27.111111111111111</v>
      </c>
      <c r="J132" s="67">
        <v>1.0869565217391302</v>
      </c>
      <c r="K132" s="67">
        <v>0.62809917355371914</v>
      </c>
      <c r="L132" s="67">
        <v>0.17692307692307707</v>
      </c>
      <c r="M132" s="67">
        <f t="shared" si="2"/>
        <v>8.3381608939050805E-2</v>
      </c>
      <c r="N132" s="67">
        <f t="shared" si="3"/>
        <v>0.52407085051601188</v>
      </c>
      <c r="O132" s="67">
        <f t="shared" si="3"/>
        <v>-1.5373346185327554</v>
      </c>
      <c r="P132" s="4"/>
    </row>
    <row r="133" spans="1:16" x14ac:dyDescent="0.35">
      <c r="A133" s="4"/>
      <c r="B133" s="10" t="s">
        <v>8</v>
      </c>
      <c r="C133" s="73" t="s">
        <v>205</v>
      </c>
      <c r="D133" s="67">
        <v>28.444444444444443</v>
      </c>
      <c r="E133" s="67">
        <v>14.666666666666666</v>
      </c>
      <c r="F133" s="67">
        <v>16</v>
      </c>
      <c r="G133" s="67">
        <v>7.1111111111111107</v>
      </c>
      <c r="H133" s="67">
        <v>3.2888888888888888</v>
      </c>
      <c r="I133" s="67">
        <v>14.577777777777776</v>
      </c>
      <c r="J133" s="67">
        <v>0.94545454545454555</v>
      </c>
      <c r="K133" s="67">
        <v>0.5625</v>
      </c>
      <c r="L133" s="67">
        <v>0.53749999999999998</v>
      </c>
      <c r="M133" s="67">
        <f t="shared" si="2"/>
        <v>-5.6089466651043467E-2</v>
      </c>
      <c r="N133" s="67">
        <f t="shared" si="3"/>
        <v>0.25131442828090617</v>
      </c>
      <c r="O133" s="67">
        <f t="shared" si="3"/>
        <v>0.1502822030493379</v>
      </c>
      <c r="P133" s="4"/>
    </row>
    <row r="134" spans="1:16" x14ac:dyDescent="0.35">
      <c r="A134" s="4"/>
      <c r="B134" s="10" t="s">
        <v>8</v>
      </c>
      <c r="C134" s="73" t="s">
        <v>205</v>
      </c>
      <c r="D134" s="67">
        <v>28.266666666666666</v>
      </c>
      <c r="E134" s="67">
        <v>18.666666666666664</v>
      </c>
      <c r="F134" s="67">
        <v>14.222222222222221</v>
      </c>
      <c r="G134" s="67">
        <v>8.4444444444444446</v>
      </c>
      <c r="H134" s="67">
        <v>4.4444444444444446</v>
      </c>
      <c r="I134" s="67">
        <v>12.266666666666667</v>
      </c>
      <c r="J134" s="67">
        <v>0.85714285714285721</v>
      </c>
      <c r="K134" s="67">
        <v>0.50314465408805031</v>
      </c>
      <c r="L134" s="67">
        <v>0.47368421052631576</v>
      </c>
      <c r="M134" s="67">
        <f t="shared" si="2"/>
        <v>-0.15415067982725822</v>
      </c>
      <c r="N134" s="67">
        <f t="shared" si="3"/>
        <v>1.2578782206860185E-2</v>
      </c>
      <c r="O134" s="67">
        <f t="shared" si="3"/>
        <v>-0.10536051565782652</v>
      </c>
      <c r="P134" s="4"/>
    </row>
    <row r="135" spans="1:16" x14ac:dyDescent="0.35">
      <c r="A135" s="4"/>
      <c r="B135" s="10" t="s">
        <v>8</v>
      </c>
      <c r="C135" s="73" t="s">
        <v>205</v>
      </c>
      <c r="D135" s="67">
        <v>26.044444444444444</v>
      </c>
      <c r="E135" s="67">
        <v>19.466666666666665</v>
      </c>
      <c r="F135" s="67">
        <v>11.555555555555555</v>
      </c>
      <c r="G135" s="67">
        <v>10.488888888888889</v>
      </c>
      <c r="H135" s="67">
        <v>6.0444444444444443</v>
      </c>
      <c r="I135" s="67">
        <v>8.7111111111111121</v>
      </c>
      <c r="J135" s="67">
        <v>0.8904109589041096</v>
      </c>
      <c r="K135" s="67">
        <v>0.44368600682593856</v>
      </c>
      <c r="L135" s="67">
        <v>0.42372881355932207</v>
      </c>
      <c r="M135" s="67">
        <f t="shared" si="2"/>
        <v>-0.11607217125275401</v>
      </c>
      <c r="N135" s="67">
        <f t="shared" si="3"/>
        <v>-0.22621575035117997</v>
      </c>
      <c r="O135" s="67">
        <f t="shared" si="3"/>
        <v>-0.30748469974796055</v>
      </c>
      <c r="P135" s="4"/>
    </row>
    <row r="136" spans="1:16" x14ac:dyDescent="0.35">
      <c r="A136" s="4"/>
      <c r="B136" s="10" t="s">
        <v>8</v>
      </c>
      <c r="C136" s="73" t="s">
        <v>205</v>
      </c>
      <c r="D136" s="67">
        <v>29.333333333333332</v>
      </c>
      <c r="E136" s="67">
        <v>19.111111111111111</v>
      </c>
      <c r="F136" s="67">
        <v>14.222222222222221</v>
      </c>
      <c r="G136" s="67">
        <v>9.2444444444444436</v>
      </c>
      <c r="H136" s="67">
        <v>3.0222222222222221</v>
      </c>
      <c r="I136" s="67">
        <v>9.3333333333333321</v>
      </c>
      <c r="J136" s="67">
        <v>1.0465116279069768</v>
      </c>
      <c r="K136" s="67">
        <v>0.48484848484848486</v>
      </c>
      <c r="L136" s="67">
        <v>0.67307692307692302</v>
      </c>
      <c r="M136" s="67">
        <f t="shared" si="2"/>
        <v>4.5462374076757413E-2</v>
      </c>
      <c r="N136" s="67">
        <f t="shared" si="3"/>
        <v>-6.0624621816434736E-2</v>
      </c>
      <c r="O136" s="67">
        <f t="shared" si="3"/>
        <v>0.72213471743319724</v>
      </c>
      <c r="P136" s="4"/>
    </row>
    <row r="137" spans="1:16" x14ac:dyDescent="0.35">
      <c r="A137" s="4"/>
      <c r="B137" s="10" t="s">
        <v>8</v>
      </c>
      <c r="C137" s="73" t="s">
        <v>203</v>
      </c>
      <c r="D137" s="67">
        <v>28.711111111111109</v>
      </c>
      <c r="E137" s="67">
        <v>14.933333333333334</v>
      </c>
      <c r="F137" s="67">
        <v>15.288888888888888</v>
      </c>
      <c r="G137" s="67">
        <v>7.4666666666666668</v>
      </c>
      <c r="H137" s="67">
        <v>4.0888888888888886</v>
      </c>
      <c r="I137" s="67">
        <v>11.911111111111111</v>
      </c>
      <c r="J137" s="67">
        <v>1.1249999999999998</v>
      </c>
      <c r="K137" s="67">
        <v>0.53250773993808054</v>
      </c>
      <c r="L137" s="67">
        <v>0.45238095238095244</v>
      </c>
      <c r="M137" s="67">
        <f t="shared" si="2"/>
        <v>0.11778303565638326</v>
      </c>
      <c r="N137" s="67">
        <f t="shared" si="3"/>
        <v>0.13021463999852895</v>
      </c>
      <c r="O137" s="67">
        <f t="shared" si="3"/>
        <v>-0.19105523676270897</v>
      </c>
      <c r="P137" s="4"/>
    </row>
    <row r="138" spans="1:16" x14ac:dyDescent="0.35">
      <c r="A138" s="4"/>
      <c r="B138" s="10" t="s">
        <v>8</v>
      </c>
      <c r="C138" s="73" t="s">
        <v>203</v>
      </c>
      <c r="D138" s="67">
        <v>26.044444444444444</v>
      </c>
      <c r="E138" s="67">
        <v>15.111111111111111</v>
      </c>
      <c r="F138" s="67">
        <v>11.555555555555555</v>
      </c>
      <c r="G138" s="67">
        <v>8.1777777777777771</v>
      </c>
      <c r="H138" s="67">
        <v>3.3777777777777773</v>
      </c>
      <c r="I138" s="67">
        <v>7.5555555555555554</v>
      </c>
      <c r="J138" s="67">
        <v>1.2235294117647058</v>
      </c>
      <c r="K138" s="67">
        <v>0.44368600682593856</v>
      </c>
      <c r="L138" s="67">
        <v>0.58695652173913049</v>
      </c>
      <c r="M138" s="67">
        <f t="shared" si="2"/>
        <v>0.20173964265105609</v>
      </c>
      <c r="N138" s="67">
        <f t="shared" si="3"/>
        <v>-0.22621575035117997</v>
      </c>
      <c r="O138" s="67">
        <f t="shared" si="3"/>
        <v>0.35139788683788892</v>
      </c>
      <c r="P138" s="4"/>
    </row>
    <row r="139" spans="1:16" x14ac:dyDescent="0.35">
      <c r="A139" s="4"/>
      <c r="B139" s="10" t="s">
        <v>8</v>
      </c>
      <c r="C139" s="73" t="s">
        <v>203</v>
      </c>
      <c r="D139" s="67">
        <v>21.511111111111109</v>
      </c>
      <c r="E139" s="67">
        <v>11.111111111111111</v>
      </c>
      <c r="F139" s="67">
        <v>15.111111111111111</v>
      </c>
      <c r="G139" s="67">
        <v>5.7777777777777777</v>
      </c>
      <c r="H139" s="67">
        <v>3.1999999999999997</v>
      </c>
      <c r="I139" s="67">
        <v>11.111111111111111</v>
      </c>
      <c r="J139" s="67">
        <v>0.93599999999999994</v>
      </c>
      <c r="K139" s="67">
        <v>0.7024793388429752</v>
      </c>
      <c r="L139" s="67">
        <v>0.44615384615384618</v>
      </c>
      <c r="M139" s="67">
        <f t="shared" si="2"/>
        <v>-6.613980250454507E-2</v>
      </c>
      <c r="N139" s="67">
        <f t="shared" si="3"/>
        <v>0.85913231803420642</v>
      </c>
      <c r="O139" s="67">
        <f t="shared" si="3"/>
        <v>-0.21622310846963594</v>
      </c>
      <c r="P139" s="4"/>
    </row>
    <row r="140" spans="1:16" x14ac:dyDescent="0.35">
      <c r="A140" s="4"/>
      <c r="B140" s="10" t="s">
        <v>8</v>
      </c>
      <c r="C140" s="73" t="s">
        <v>202</v>
      </c>
      <c r="D140" s="67">
        <v>37.777777777777779</v>
      </c>
      <c r="E140" s="67">
        <v>16.444444444444443</v>
      </c>
      <c r="F140" s="67">
        <v>24</v>
      </c>
      <c r="G140" s="67">
        <v>7.5555555555555554</v>
      </c>
      <c r="H140" s="67">
        <v>3.5555555555555554</v>
      </c>
      <c r="I140" s="67">
        <v>16.888888888888889</v>
      </c>
      <c r="J140" s="67">
        <v>1.2702702702702704</v>
      </c>
      <c r="K140" s="67">
        <v>0.63529411764705879</v>
      </c>
      <c r="L140" s="67">
        <v>0.52941176470588236</v>
      </c>
      <c r="M140" s="67">
        <f t="shared" ref="M140:M170" si="4">LN(J140)</f>
        <v>0.23922968906583425</v>
      </c>
      <c r="N140" s="67">
        <f t="shared" ref="N140:O170" si="5">LN(K140/(1-K140))</f>
        <v>0.55499684207912803</v>
      </c>
      <c r="O140" s="67">
        <f t="shared" si="5"/>
        <v>0.11778303565638346</v>
      </c>
      <c r="P140" s="4"/>
    </row>
    <row r="141" spans="1:16" x14ac:dyDescent="0.35">
      <c r="A141" s="4"/>
      <c r="B141" s="10" t="s">
        <v>8</v>
      </c>
      <c r="C141" s="73" t="s">
        <v>202</v>
      </c>
      <c r="D141" s="67">
        <v>37.333333333333329</v>
      </c>
      <c r="E141" s="67">
        <v>17.600000000000001</v>
      </c>
      <c r="F141" s="67">
        <v>20.444444444444443</v>
      </c>
      <c r="G141" s="67">
        <v>8.0888888888888886</v>
      </c>
      <c r="H141" s="67">
        <v>2.6666666666666665</v>
      </c>
      <c r="I141" s="67">
        <v>14.222222222222221</v>
      </c>
      <c r="J141" s="67">
        <v>1.3131313131313127</v>
      </c>
      <c r="K141" s="67">
        <v>0.54761904761904767</v>
      </c>
      <c r="L141" s="67">
        <v>0.67032967032967039</v>
      </c>
      <c r="M141" s="67">
        <f t="shared" si="4"/>
        <v>0.27241460032099218</v>
      </c>
      <c r="N141" s="67">
        <f t="shared" si="5"/>
        <v>0.19105523676270941</v>
      </c>
      <c r="O141" s="67">
        <f t="shared" si="5"/>
        <v>0.70967648251115623</v>
      </c>
      <c r="P141" s="4"/>
    </row>
    <row r="142" spans="1:16" x14ac:dyDescent="0.35">
      <c r="A142" s="4"/>
      <c r="B142" s="10" t="s">
        <v>8</v>
      </c>
      <c r="C142" s="73" t="s">
        <v>202</v>
      </c>
      <c r="D142" s="67">
        <v>32.444444444444443</v>
      </c>
      <c r="E142" s="67">
        <v>17.955555555555552</v>
      </c>
      <c r="F142" s="67">
        <v>16</v>
      </c>
      <c r="G142" s="67">
        <v>9.9555555555555539</v>
      </c>
      <c r="H142" s="67">
        <v>5.155555555555555</v>
      </c>
      <c r="I142" s="67">
        <v>10.844444444444443</v>
      </c>
      <c r="J142" s="67">
        <v>1.2029702970297034</v>
      </c>
      <c r="K142" s="67">
        <v>0.49315068493150688</v>
      </c>
      <c r="L142" s="67">
        <v>0.4821428571428571</v>
      </c>
      <c r="M142" s="67">
        <f t="shared" si="4"/>
        <v>0.18479374593934403</v>
      </c>
      <c r="N142" s="67">
        <f t="shared" si="5"/>
        <v>-2.7398974188114388E-2</v>
      </c>
      <c r="O142" s="67">
        <f t="shared" si="5"/>
        <v>-7.1458963982145102E-2</v>
      </c>
      <c r="P142" s="4"/>
    </row>
    <row r="143" spans="1:16" x14ac:dyDescent="0.35">
      <c r="A143" s="4"/>
      <c r="B143" s="10" t="s">
        <v>8</v>
      </c>
      <c r="C143" s="73" t="s">
        <v>321</v>
      </c>
      <c r="D143" s="67">
        <v>37.333333333333329</v>
      </c>
      <c r="E143" s="67">
        <v>17.600000000000001</v>
      </c>
      <c r="F143" s="67">
        <v>23.111111111111111</v>
      </c>
      <c r="G143" s="67">
        <v>9.9555555555555539</v>
      </c>
      <c r="H143" s="67">
        <v>8.2666666666666675</v>
      </c>
      <c r="I143" s="67">
        <v>13.777777777777777</v>
      </c>
      <c r="J143" s="67">
        <v>1.338383838383838</v>
      </c>
      <c r="K143" s="67">
        <v>0.61904761904761907</v>
      </c>
      <c r="L143" s="67">
        <v>0.16964285714285693</v>
      </c>
      <c r="M143" s="67">
        <f t="shared" si="4"/>
        <v>0.29146279529168667</v>
      </c>
      <c r="N143" s="67">
        <f t="shared" si="5"/>
        <v>0.48550781578170094</v>
      </c>
      <c r="O143" s="67">
        <f t="shared" si="5"/>
        <v>-1.5881605139868169</v>
      </c>
      <c r="P143" s="4"/>
    </row>
    <row r="144" spans="1:16" x14ac:dyDescent="0.35">
      <c r="A144" s="4"/>
      <c r="B144" s="10" t="s">
        <v>8</v>
      </c>
      <c r="C144" s="73" t="s">
        <v>321</v>
      </c>
      <c r="D144" s="67">
        <v>32.266666666666666</v>
      </c>
      <c r="E144" s="67">
        <v>17.333333333333332</v>
      </c>
      <c r="F144" s="67">
        <v>17.333333333333332</v>
      </c>
      <c r="G144" s="67">
        <v>8.8000000000000007</v>
      </c>
      <c r="H144" s="67">
        <v>7.7333333333333325</v>
      </c>
      <c r="I144" s="67">
        <v>10.044444444444444</v>
      </c>
      <c r="J144" s="67">
        <v>1.2820512820512822</v>
      </c>
      <c r="K144" s="67">
        <v>0.53719008264462809</v>
      </c>
      <c r="L144" s="67">
        <v>0.12121212121212138</v>
      </c>
      <c r="M144" s="67">
        <f t="shared" si="4"/>
        <v>0.24846135929849972</v>
      </c>
      <c r="N144" s="67">
        <f t="shared" si="5"/>
        <v>0.14903557916048776</v>
      </c>
      <c r="O144" s="67">
        <f t="shared" si="5"/>
        <v>-1.9810014688665818</v>
      </c>
      <c r="P144" s="4"/>
    </row>
    <row r="145" spans="1:16" x14ac:dyDescent="0.35">
      <c r="A145" s="4"/>
      <c r="B145" s="10" t="s">
        <v>8</v>
      </c>
      <c r="C145" s="73" t="s">
        <v>201</v>
      </c>
      <c r="D145" s="67">
        <v>36.977777777777774</v>
      </c>
      <c r="E145" s="67">
        <v>13.511111111111109</v>
      </c>
      <c r="F145" s="67">
        <v>25.777777777777775</v>
      </c>
      <c r="G145" s="67">
        <v>6.5777777777777775</v>
      </c>
      <c r="H145" s="67">
        <v>4.4444444444444446</v>
      </c>
      <c r="I145" s="67">
        <v>21.155555555555555</v>
      </c>
      <c r="J145" s="67">
        <v>1.1710526315789473</v>
      </c>
      <c r="K145" s="67">
        <v>0.69711538461538458</v>
      </c>
      <c r="L145" s="67">
        <v>0.32432432432432429</v>
      </c>
      <c r="M145" s="67">
        <f t="shared" si="4"/>
        <v>0.15790302944580875</v>
      </c>
      <c r="N145" s="67">
        <f t="shared" si="5"/>
        <v>0.83359901602904163</v>
      </c>
      <c r="O145" s="67">
        <f t="shared" si="5"/>
        <v>-0.73396917508020043</v>
      </c>
      <c r="P145" s="4"/>
    </row>
    <row r="146" spans="1:16" x14ac:dyDescent="0.35">
      <c r="A146" s="4"/>
      <c r="B146" s="10" t="s">
        <v>8</v>
      </c>
      <c r="C146" s="73" t="s">
        <v>201</v>
      </c>
      <c r="D146" s="67">
        <v>26.488888888888887</v>
      </c>
      <c r="E146" s="67">
        <v>12.266666666666667</v>
      </c>
      <c r="F146" s="67">
        <v>14.222222222222221</v>
      </c>
      <c r="G146" s="67">
        <v>6.2222222222222214</v>
      </c>
      <c r="H146" s="67">
        <v>1.9555555555555557</v>
      </c>
      <c r="I146" s="67">
        <v>10.666666666666666</v>
      </c>
      <c r="J146" s="67">
        <v>1.2898550724637678</v>
      </c>
      <c r="K146" s="67">
        <v>0.53691275167785235</v>
      </c>
      <c r="L146" s="67">
        <v>0.68571428571428561</v>
      </c>
      <c r="M146" s="67">
        <f t="shared" si="4"/>
        <v>0.25452986513488024</v>
      </c>
      <c r="N146" s="67">
        <f t="shared" si="5"/>
        <v>0.14792013007662227</v>
      </c>
      <c r="O146" s="67">
        <f t="shared" si="5"/>
        <v>0.78015855754957464</v>
      </c>
      <c r="P146" s="4"/>
    </row>
    <row r="147" spans="1:16" x14ac:dyDescent="0.35">
      <c r="A147" s="4"/>
      <c r="B147" s="10" t="s">
        <v>8</v>
      </c>
      <c r="C147" s="73" t="s">
        <v>209</v>
      </c>
      <c r="D147" s="67">
        <v>27.822222222222223</v>
      </c>
      <c r="E147" s="67">
        <v>11.733333333333333</v>
      </c>
      <c r="F147" s="67">
        <v>18.222222222222221</v>
      </c>
      <c r="G147" s="67">
        <v>6.0444444444444443</v>
      </c>
      <c r="H147" s="67">
        <v>4.2666666666666666</v>
      </c>
      <c r="I147" s="67">
        <v>12</v>
      </c>
      <c r="J147" s="67">
        <v>1.3484848484848486</v>
      </c>
      <c r="K147" s="67">
        <v>0.65495207667731625</v>
      </c>
      <c r="L147" s="67">
        <v>0.29411764705882354</v>
      </c>
      <c r="M147" s="67">
        <f t="shared" si="4"/>
        <v>0.2989816277057144</v>
      </c>
      <c r="N147" s="67">
        <f t="shared" si="5"/>
        <v>0.6408787520141882</v>
      </c>
      <c r="O147" s="67">
        <f t="shared" si="5"/>
        <v>-0.87546873735389974</v>
      </c>
      <c r="P147" s="4"/>
    </row>
    <row r="148" spans="1:16" x14ac:dyDescent="0.35">
      <c r="A148" s="4"/>
      <c r="B148" s="10" t="s">
        <v>8</v>
      </c>
      <c r="C148" s="73" t="s">
        <v>209</v>
      </c>
      <c r="D148" s="67">
        <v>26.488888888888887</v>
      </c>
      <c r="E148" s="67">
        <v>11.644444444444444</v>
      </c>
      <c r="F148" s="67">
        <v>18.666666666666664</v>
      </c>
      <c r="G148" s="67">
        <v>5.6888888888888891</v>
      </c>
      <c r="H148" s="67">
        <v>4.0888888888888886</v>
      </c>
      <c r="I148" s="67">
        <v>10.844444444444443</v>
      </c>
      <c r="J148" s="67">
        <v>1.3435114503816794</v>
      </c>
      <c r="K148" s="67">
        <v>0.70469798657718119</v>
      </c>
      <c r="L148" s="67">
        <v>0.28125000000000006</v>
      </c>
      <c r="M148" s="67">
        <f t="shared" si="4"/>
        <v>0.29528667183700025</v>
      </c>
      <c r="N148" s="67">
        <f t="shared" si="5"/>
        <v>0.86977071623926216</v>
      </c>
      <c r="O148" s="67">
        <f t="shared" si="5"/>
        <v>-0.93826963859293011</v>
      </c>
      <c r="P148" s="4"/>
    </row>
    <row r="149" spans="1:16" x14ac:dyDescent="0.35">
      <c r="A149" s="4"/>
      <c r="B149" s="10" t="s">
        <v>8</v>
      </c>
      <c r="C149" s="73" t="s">
        <v>209</v>
      </c>
      <c r="D149" s="67">
        <v>37.333333333333329</v>
      </c>
      <c r="E149" s="67">
        <v>18.222222222222221</v>
      </c>
      <c r="F149" s="67">
        <v>22.222222222222221</v>
      </c>
      <c r="G149" s="67">
        <v>8.1777777777777771</v>
      </c>
      <c r="H149" s="67">
        <v>5.155555555555555</v>
      </c>
      <c r="I149" s="67">
        <v>13.333333333333332</v>
      </c>
      <c r="J149" s="67">
        <v>1.3170731707317072</v>
      </c>
      <c r="K149" s="67">
        <v>0.59523809523809534</v>
      </c>
      <c r="L149" s="67">
        <v>0.36956521739130438</v>
      </c>
      <c r="M149" s="67">
        <f t="shared" si="4"/>
        <v>0.27541197985996646</v>
      </c>
      <c r="N149" s="67">
        <f t="shared" si="5"/>
        <v>0.38566248081198506</v>
      </c>
      <c r="O149" s="67">
        <f t="shared" si="5"/>
        <v>-0.53408248593025764</v>
      </c>
      <c r="P149" s="4"/>
    </row>
    <row r="150" spans="1:16" x14ac:dyDescent="0.35">
      <c r="A150" s="4"/>
      <c r="B150" s="10" t="s">
        <v>8</v>
      </c>
      <c r="C150" s="73" t="s">
        <v>209</v>
      </c>
      <c r="D150" s="67">
        <v>24.355555555555554</v>
      </c>
      <c r="E150" s="67">
        <v>12.088888888888889</v>
      </c>
      <c r="F150" s="67">
        <v>13.6</v>
      </c>
      <c r="G150" s="67">
        <v>6.2222222222222214</v>
      </c>
      <c r="H150" s="67">
        <v>4</v>
      </c>
      <c r="I150" s="67">
        <v>6.8444444444444441</v>
      </c>
      <c r="J150" s="67">
        <v>1.4485294117647058</v>
      </c>
      <c r="K150" s="67">
        <v>0.55839416058394165</v>
      </c>
      <c r="L150" s="67">
        <v>0.35714285714285704</v>
      </c>
      <c r="M150" s="67">
        <f t="shared" si="4"/>
        <v>0.37054884300193647</v>
      </c>
      <c r="N150" s="67">
        <f t="shared" si="5"/>
        <v>0.23464737579569456</v>
      </c>
      <c r="O150" s="67">
        <f t="shared" si="5"/>
        <v>-0.58778666490211962</v>
      </c>
      <c r="P150" s="4"/>
    </row>
    <row r="151" spans="1:16" x14ac:dyDescent="0.35">
      <c r="A151" s="4"/>
      <c r="B151" s="10" t="s">
        <v>8</v>
      </c>
      <c r="C151" s="73" t="s">
        <v>209</v>
      </c>
      <c r="D151" s="67">
        <v>26.488888888888887</v>
      </c>
      <c r="E151" s="67">
        <v>13.422222222222221</v>
      </c>
      <c r="F151" s="67">
        <v>16</v>
      </c>
      <c r="G151" s="67">
        <v>5.6888888888888891</v>
      </c>
      <c r="H151" s="67">
        <v>3.7333333333333334</v>
      </c>
      <c r="I151" s="67">
        <v>5.5111111111111111</v>
      </c>
      <c r="J151" s="67">
        <v>1.5629139072847682</v>
      </c>
      <c r="K151" s="67">
        <v>0.60402684563758391</v>
      </c>
      <c r="L151" s="67">
        <v>0.34375</v>
      </c>
      <c r="M151" s="67">
        <f t="shared" si="4"/>
        <v>0.44655196821068571</v>
      </c>
      <c r="N151" s="67">
        <f t="shared" si="5"/>
        <v>0.4222722264245457</v>
      </c>
      <c r="O151" s="67">
        <f t="shared" si="5"/>
        <v>-0.64662716492505246</v>
      </c>
      <c r="P151" s="4"/>
    </row>
    <row r="152" spans="1:16" x14ac:dyDescent="0.35">
      <c r="A152" s="4"/>
      <c r="B152" s="10" t="s">
        <v>8</v>
      </c>
      <c r="C152" s="73" t="s">
        <v>208</v>
      </c>
      <c r="D152" s="67">
        <v>39.111111111111107</v>
      </c>
      <c r="E152" s="67">
        <v>18.133333333333329</v>
      </c>
      <c r="F152" s="67">
        <v>20</v>
      </c>
      <c r="G152" s="67">
        <v>8.7111111111111121</v>
      </c>
      <c r="H152" s="67">
        <v>2.3111111111111109</v>
      </c>
      <c r="I152" s="67">
        <v>14.222222222222221</v>
      </c>
      <c r="J152" s="67">
        <v>1.3725490196078434</v>
      </c>
      <c r="K152" s="67">
        <v>0.51136363636363646</v>
      </c>
      <c r="L152" s="67">
        <v>0.73469387755102045</v>
      </c>
      <c r="M152" s="67">
        <f t="shared" si="4"/>
        <v>0.31666960932503341</v>
      </c>
      <c r="N152" s="67">
        <f t="shared" si="5"/>
        <v>4.5462374076757836E-2</v>
      </c>
      <c r="O152" s="67">
        <f t="shared" si="5"/>
        <v>1.0185695809945734</v>
      </c>
      <c r="P152" s="4"/>
    </row>
    <row r="153" spans="1:16" x14ac:dyDescent="0.35">
      <c r="A153" s="4"/>
      <c r="B153" s="10" t="s">
        <v>8</v>
      </c>
      <c r="C153" s="73" t="s">
        <v>208</v>
      </c>
      <c r="D153" s="67">
        <v>34.93333333333333</v>
      </c>
      <c r="E153" s="67">
        <v>18.044444444444444</v>
      </c>
      <c r="F153" s="67">
        <v>17.066666666666666</v>
      </c>
      <c r="G153" s="67">
        <v>9.5111111111111093</v>
      </c>
      <c r="H153" s="67">
        <v>2.4</v>
      </c>
      <c r="I153" s="67">
        <v>11.111111111111111</v>
      </c>
      <c r="J153" s="67">
        <v>1.3201970443349753</v>
      </c>
      <c r="K153" s="67">
        <v>0.48854961832061072</v>
      </c>
      <c r="L153" s="67">
        <v>0.74766355140186902</v>
      </c>
      <c r="M153" s="67">
        <f t="shared" si="4"/>
        <v>0.27778100146906931</v>
      </c>
      <c r="N153" s="67">
        <f t="shared" si="5"/>
        <v>-4.5809536031294104E-2</v>
      </c>
      <c r="O153" s="67">
        <f t="shared" si="5"/>
        <v>1.0861897686695516</v>
      </c>
      <c r="P153" s="4"/>
    </row>
    <row r="154" spans="1:16" x14ac:dyDescent="0.35">
      <c r="A154" s="4"/>
      <c r="B154" s="10" t="s">
        <v>8</v>
      </c>
      <c r="C154" s="73" t="s">
        <v>208</v>
      </c>
      <c r="D154" s="67">
        <v>35.288888888888891</v>
      </c>
      <c r="E154" s="67">
        <v>21.777777777777775</v>
      </c>
      <c r="F154" s="67">
        <v>16.888888888888889</v>
      </c>
      <c r="G154" s="67">
        <v>10.844444444444443</v>
      </c>
      <c r="H154" s="67">
        <v>4</v>
      </c>
      <c r="I154" s="67">
        <v>10.844444444444443</v>
      </c>
      <c r="J154" s="67">
        <v>1.1224489795918371</v>
      </c>
      <c r="K154" s="67">
        <v>0.47858942065491183</v>
      </c>
      <c r="L154" s="67">
        <v>0.63114754098360648</v>
      </c>
      <c r="M154" s="67">
        <f t="shared" si="4"/>
        <v>0.11551288712184463</v>
      </c>
      <c r="N154" s="67">
        <f t="shared" si="5"/>
        <v>-8.5694721104882965E-2</v>
      </c>
      <c r="O154" s="67">
        <f t="shared" si="5"/>
        <v>0.53714293208336383</v>
      </c>
      <c r="P154" s="4"/>
    </row>
    <row r="155" spans="1:16" x14ac:dyDescent="0.35">
      <c r="A155" s="4"/>
      <c r="B155" s="10" t="s">
        <v>8</v>
      </c>
      <c r="C155" s="73" t="s">
        <v>208</v>
      </c>
      <c r="D155" s="67">
        <v>37.155555555555551</v>
      </c>
      <c r="E155" s="67">
        <v>21.866666666666667</v>
      </c>
      <c r="F155" s="67">
        <v>18.666666666666664</v>
      </c>
      <c r="G155" s="67">
        <v>10.488888888888889</v>
      </c>
      <c r="H155" s="67">
        <v>3.1999999999999997</v>
      </c>
      <c r="I155" s="67">
        <v>10.666666666666666</v>
      </c>
      <c r="J155" s="67">
        <v>1.211382113821138</v>
      </c>
      <c r="K155" s="67">
        <v>0.50239234449760761</v>
      </c>
      <c r="L155" s="67">
        <v>0.69491525423728817</v>
      </c>
      <c r="M155" s="67">
        <f t="shared" si="4"/>
        <v>0.19176195057304149</v>
      </c>
      <c r="N155" s="67">
        <f t="shared" si="5"/>
        <v>9.5694510161504539E-3</v>
      </c>
      <c r="O155" s="67">
        <f t="shared" si="5"/>
        <v>0.82320030880814321</v>
      </c>
      <c r="P155" s="4"/>
    </row>
    <row r="156" spans="1:16" x14ac:dyDescent="0.35">
      <c r="A156" s="4"/>
      <c r="B156" s="10" t="s">
        <v>8</v>
      </c>
      <c r="C156" s="73" t="s">
        <v>208</v>
      </c>
      <c r="D156" s="67">
        <v>31.555555555555554</v>
      </c>
      <c r="E156" s="67">
        <v>21.333333333333332</v>
      </c>
      <c r="F156" s="67">
        <v>13.333333333333332</v>
      </c>
      <c r="G156" s="67">
        <v>11.288888888888888</v>
      </c>
      <c r="H156" s="67">
        <v>4.8888888888888884</v>
      </c>
      <c r="I156" s="67">
        <v>8.8888888888888893</v>
      </c>
      <c r="J156" s="67">
        <v>1.0625</v>
      </c>
      <c r="K156" s="67">
        <v>0.42253521126760563</v>
      </c>
      <c r="L156" s="67">
        <v>0.56692913385826771</v>
      </c>
      <c r="M156" s="67">
        <f t="shared" si="4"/>
        <v>6.062462181643484E-2</v>
      </c>
      <c r="N156" s="67">
        <f t="shared" si="5"/>
        <v>-0.31237468504215243</v>
      </c>
      <c r="O156" s="67">
        <f t="shared" si="5"/>
        <v>0.26933293378358436</v>
      </c>
      <c r="P156" s="4"/>
    </row>
    <row r="157" spans="1:16" x14ac:dyDescent="0.35">
      <c r="A157" s="4"/>
      <c r="B157" s="10" t="s">
        <v>8</v>
      </c>
      <c r="C157" s="73" t="s">
        <v>209</v>
      </c>
      <c r="D157" s="67">
        <v>35.377777777777773</v>
      </c>
      <c r="E157" s="67">
        <v>16</v>
      </c>
      <c r="F157" s="67">
        <v>20.888888888888889</v>
      </c>
      <c r="G157" s="67">
        <v>8.7111111111111121</v>
      </c>
      <c r="H157" s="67">
        <v>4.3555555555555561</v>
      </c>
      <c r="I157" s="67">
        <v>14.844444444444443</v>
      </c>
      <c r="J157" s="67">
        <v>1.2833333333333332</v>
      </c>
      <c r="K157" s="67">
        <v>0.59045226130653272</v>
      </c>
      <c r="L157" s="67">
        <v>0.5</v>
      </c>
      <c r="M157" s="67">
        <f t="shared" si="4"/>
        <v>0.24946085963158307</v>
      </c>
      <c r="N157" s="67">
        <f t="shared" si="5"/>
        <v>0.36583531333739688</v>
      </c>
      <c r="O157" s="67">
        <f t="shared" si="5"/>
        <v>0</v>
      </c>
      <c r="P157" s="4"/>
    </row>
    <row r="158" spans="1:16" x14ac:dyDescent="0.35">
      <c r="A158" s="4"/>
      <c r="B158" s="10" t="s">
        <v>8</v>
      </c>
      <c r="C158" s="73" t="s">
        <v>209</v>
      </c>
      <c r="D158" s="67">
        <v>33.599999999999994</v>
      </c>
      <c r="E158" s="67">
        <v>16.444444444444443</v>
      </c>
      <c r="F158" s="67">
        <v>19.111111111111111</v>
      </c>
      <c r="G158" s="67">
        <v>8.4444444444444446</v>
      </c>
      <c r="H158" s="67">
        <v>4.177777777777778</v>
      </c>
      <c r="I158" s="67">
        <v>10.844444444444443</v>
      </c>
      <c r="J158" s="67">
        <v>1.3837837837837839</v>
      </c>
      <c r="K158" s="67">
        <v>0.56878306878306883</v>
      </c>
      <c r="L158" s="67">
        <v>0.50526315789473686</v>
      </c>
      <c r="M158" s="67">
        <f t="shared" si="4"/>
        <v>0.32482161940123772</v>
      </c>
      <c r="N158" s="67">
        <f t="shared" si="5"/>
        <v>0.27688782732090073</v>
      </c>
      <c r="O158" s="67">
        <f t="shared" si="5"/>
        <v>2.1053409197832482E-2</v>
      </c>
      <c r="P158" s="4"/>
    </row>
    <row r="159" spans="1:16" x14ac:dyDescent="0.35">
      <c r="A159" s="4"/>
      <c r="B159" s="10" t="s">
        <v>8</v>
      </c>
      <c r="C159" s="73" t="s">
        <v>209</v>
      </c>
      <c r="D159" s="67">
        <v>36.444444444444443</v>
      </c>
      <c r="E159" s="67">
        <v>16.888888888888889</v>
      </c>
      <c r="F159" s="67">
        <v>20.444444444444443</v>
      </c>
      <c r="G159" s="67">
        <v>8.2666666666666675</v>
      </c>
      <c r="H159" s="67">
        <v>2.4</v>
      </c>
      <c r="I159" s="67">
        <v>12</v>
      </c>
      <c r="J159" s="67">
        <v>1.4473684210526314</v>
      </c>
      <c r="K159" s="67">
        <v>0.5609756097560975</v>
      </c>
      <c r="L159" s="67">
        <v>0.70967741935483875</v>
      </c>
      <c r="M159" s="67">
        <f t="shared" si="4"/>
        <v>0.36974702550608501</v>
      </c>
      <c r="N159" s="67">
        <f t="shared" si="5"/>
        <v>0.24512245803298474</v>
      </c>
      <c r="O159" s="67">
        <f t="shared" si="5"/>
        <v>0.89381787602209672</v>
      </c>
      <c r="P159" s="4"/>
    </row>
    <row r="160" spans="1:16" x14ac:dyDescent="0.35">
      <c r="A160" s="4"/>
      <c r="B160" s="10" t="s">
        <v>8</v>
      </c>
      <c r="C160" s="73" t="s">
        <v>209</v>
      </c>
      <c r="D160" s="67">
        <v>31.466666666666665</v>
      </c>
      <c r="E160" s="67">
        <v>16.088888888888889</v>
      </c>
      <c r="F160" s="67">
        <v>16.888888888888889</v>
      </c>
      <c r="G160" s="67">
        <v>9.0666666666666647</v>
      </c>
      <c r="H160" s="67">
        <v>3.9111111111111114</v>
      </c>
      <c r="I160" s="67">
        <v>7.8222222222222229</v>
      </c>
      <c r="J160" s="67">
        <v>1.4696132596685081</v>
      </c>
      <c r="K160" s="67">
        <v>0.53672316384180796</v>
      </c>
      <c r="L160" s="67">
        <v>0.56862745098039202</v>
      </c>
      <c r="M160" s="67">
        <f t="shared" si="4"/>
        <v>0.38499927751587321</v>
      </c>
      <c r="N160" s="67">
        <f t="shared" si="5"/>
        <v>0.14715764433628784</v>
      </c>
      <c r="O160" s="67">
        <f t="shared" si="5"/>
        <v>0.27625337662815763</v>
      </c>
      <c r="P160" s="4"/>
    </row>
    <row r="161" spans="1:16" x14ac:dyDescent="0.35">
      <c r="A161" s="4"/>
      <c r="B161" s="10" t="s">
        <v>8</v>
      </c>
      <c r="C161" s="73" t="s">
        <v>207</v>
      </c>
      <c r="D161" s="67">
        <v>27.911111111111108</v>
      </c>
      <c r="E161" s="67">
        <v>12.62222222222222</v>
      </c>
      <c r="F161" s="67">
        <v>14.222222222222221</v>
      </c>
      <c r="G161" s="67">
        <v>6.31111111111111</v>
      </c>
      <c r="H161" s="67">
        <v>4.7111111111111104</v>
      </c>
      <c r="I161" s="67">
        <v>9.3333333333333321</v>
      </c>
      <c r="J161" s="67">
        <v>1.471830985915493</v>
      </c>
      <c r="K161" s="67">
        <v>0.50955414012738853</v>
      </c>
      <c r="L161" s="67">
        <v>0.25352112676056338</v>
      </c>
      <c r="M161" s="67">
        <f t="shared" si="4"/>
        <v>0.3865071943635503</v>
      </c>
      <c r="N161" s="67">
        <f t="shared" si="5"/>
        <v>3.8221212820197671E-2</v>
      </c>
      <c r="O161" s="67">
        <f t="shared" si="5"/>
        <v>-1.0799201556559572</v>
      </c>
      <c r="P161" s="4"/>
    </row>
    <row r="162" spans="1:16" x14ac:dyDescent="0.35">
      <c r="A162" s="4"/>
      <c r="B162" s="10" t="s">
        <v>8</v>
      </c>
      <c r="C162" s="73" t="s">
        <v>207</v>
      </c>
      <c r="D162" s="67">
        <v>30.222222222222221</v>
      </c>
      <c r="E162" s="67">
        <v>12.977777777777776</v>
      </c>
      <c r="F162" s="67">
        <v>16</v>
      </c>
      <c r="G162" s="67">
        <v>6.31111111111111</v>
      </c>
      <c r="H162" s="67">
        <v>5.2444444444444445</v>
      </c>
      <c r="I162" s="67">
        <v>9.9555555555555539</v>
      </c>
      <c r="J162" s="67">
        <v>1.5616438356164384</v>
      </c>
      <c r="K162" s="67">
        <v>0.52941176470588236</v>
      </c>
      <c r="L162" s="67">
        <v>0.16901408450704211</v>
      </c>
      <c r="M162" s="67">
        <f t="shared" si="4"/>
        <v>0.44573900724610432</v>
      </c>
      <c r="N162" s="67">
        <f t="shared" si="5"/>
        <v>0.11778303565638346</v>
      </c>
      <c r="O162" s="67">
        <f t="shared" si="5"/>
        <v>-1.5926307941177202</v>
      </c>
      <c r="P162" s="4"/>
    </row>
    <row r="163" spans="1:16" x14ac:dyDescent="0.35">
      <c r="A163" s="4"/>
      <c r="B163" s="10" t="s">
        <v>8</v>
      </c>
      <c r="C163" s="73" t="s">
        <v>207</v>
      </c>
      <c r="D163" s="67">
        <v>28.355555555555554</v>
      </c>
      <c r="E163" s="67">
        <v>13.866666666666665</v>
      </c>
      <c r="F163" s="67">
        <v>13.777777777777777</v>
      </c>
      <c r="G163" s="67">
        <v>6.9333333333333327</v>
      </c>
      <c r="H163" s="67">
        <v>5.2444444444444445</v>
      </c>
      <c r="I163" s="67">
        <v>8.4444444444444446</v>
      </c>
      <c r="J163" s="67">
        <v>1.4358974358974361</v>
      </c>
      <c r="K163" s="67">
        <v>0.48589341692789967</v>
      </c>
      <c r="L163" s="67">
        <v>0.24358974358974353</v>
      </c>
      <c r="M163" s="67">
        <f t="shared" si="4"/>
        <v>0.36179004460550296</v>
      </c>
      <c r="N163" s="67">
        <f t="shared" si="5"/>
        <v>-5.6441310904951851E-2</v>
      </c>
      <c r="O163" s="67">
        <f t="shared" si="5"/>
        <v>-1.1330984647392794</v>
      </c>
      <c r="P163" s="4"/>
    </row>
    <row r="164" spans="1:16" x14ac:dyDescent="0.35">
      <c r="A164" s="4"/>
      <c r="B164" s="10" t="s">
        <v>8</v>
      </c>
      <c r="C164" s="73" t="s">
        <v>207</v>
      </c>
      <c r="D164" s="67">
        <v>30.666666666666664</v>
      </c>
      <c r="E164" s="67">
        <v>15.555555555555555</v>
      </c>
      <c r="F164" s="67">
        <v>15.111111111111111</v>
      </c>
      <c r="G164" s="67">
        <v>8.0888888888888886</v>
      </c>
      <c r="H164" s="67">
        <v>6.3999999999999995</v>
      </c>
      <c r="I164" s="67">
        <v>9.3333333333333321</v>
      </c>
      <c r="J164" s="67">
        <v>1.3714285714285714</v>
      </c>
      <c r="K164" s="67">
        <v>0.49275362318840582</v>
      </c>
      <c r="L164" s="67">
        <v>0.20879120879120883</v>
      </c>
      <c r="M164" s="67">
        <f t="shared" si="4"/>
        <v>0.31585294941847725</v>
      </c>
      <c r="N164" s="67">
        <f t="shared" si="5"/>
        <v>-2.8987536873252298E-2</v>
      </c>
      <c r="O164" s="67">
        <f t="shared" si="5"/>
        <v>-1.3322271398496146</v>
      </c>
      <c r="P164" s="4"/>
    </row>
    <row r="165" spans="1:16" x14ac:dyDescent="0.35">
      <c r="A165" s="4"/>
      <c r="B165" s="10" t="s">
        <v>8</v>
      </c>
      <c r="C165" s="73" t="s">
        <v>207</v>
      </c>
      <c r="D165" s="67">
        <v>28.177777777777777</v>
      </c>
      <c r="E165" s="67">
        <v>16.444444444444443</v>
      </c>
      <c r="F165" s="67">
        <v>11.111111111111111</v>
      </c>
      <c r="G165" s="67">
        <v>8.7111111111111121</v>
      </c>
      <c r="H165" s="67">
        <v>6.488888888888888</v>
      </c>
      <c r="I165" s="67">
        <v>8</v>
      </c>
      <c r="J165" s="67">
        <v>1.2270270270270272</v>
      </c>
      <c r="K165" s="67">
        <v>0.39432176656151419</v>
      </c>
      <c r="L165" s="67">
        <v>0.2551020408163267</v>
      </c>
      <c r="M165" s="67">
        <f t="shared" si="4"/>
        <v>0.20459419240307797</v>
      </c>
      <c r="N165" s="67">
        <f t="shared" si="5"/>
        <v>-0.42918163472548049</v>
      </c>
      <c r="O165" s="67">
        <f t="shared" si="5"/>
        <v>-1.0715836162801895</v>
      </c>
      <c r="P165" s="4"/>
    </row>
    <row r="166" spans="1:16" x14ac:dyDescent="0.35">
      <c r="A166" s="4"/>
      <c r="B166" s="10" t="s">
        <v>8</v>
      </c>
      <c r="C166" s="73" t="s">
        <v>234</v>
      </c>
      <c r="D166" s="67">
        <v>40</v>
      </c>
      <c r="E166" s="67">
        <v>22.8</v>
      </c>
      <c r="F166" s="67">
        <v>23</v>
      </c>
      <c r="G166" s="67">
        <v>12.5</v>
      </c>
      <c r="H166" s="67">
        <v>6.6</v>
      </c>
      <c r="I166" s="67">
        <v>10.199999999999999</v>
      </c>
      <c r="J166" s="67">
        <v>1.3070175438596492</v>
      </c>
      <c r="K166" s="67">
        <v>0.57499999999999996</v>
      </c>
      <c r="L166" s="67">
        <v>0.47200000000000003</v>
      </c>
      <c r="M166" s="67">
        <f t="shared" si="4"/>
        <v>0.26774785755096375</v>
      </c>
      <c r="N166" s="67">
        <f t="shared" si="5"/>
        <v>0.30228087187293351</v>
      </c>
      <c r="O166" s="67">
        <f t="shared" si="5"/>
        <v>-0.11211729812070612</v>
      </c>
      <c r="P166" s="4"/>
    </row>
    <row r="167" spans="1:16" x14ac:dyDescent="0.35">
      <c r="A167" s="4"/>
      <c r="B167" s="10" t="s">
        <v>8</v>
      </c>
      <c r="C167" s="73" t="s">
        <v>234</v>
      </c>
      <c r="D167" s="67">
        <v>38.9</v>
      </c>
      <c r="E167" s="67">
        <v>26</v>
      </c>
      <c r="F167" s="67">
        <v>16</v>
      </c>
      <c r="G167" s="67">
        <v>14</v>
      </c>
      <c r="H167" s="67">
        <v>9.3000000000000007</v>
      </c>
      <c r="I167" s="67">
        <v>8.8000000000000007</v>
      </c>
      <c r="J167" s="67">
        <v>1.1576923076923076</v>
      </c>
      <c r="K167" s="67">
        <v>0.41131105398457585</v>
      </c>
      <c r="L167" s="67">
        <v>0.33571428571428569</v>
      </c>
      <c r="M167" s="67">
        <f t="shared" si="4"/>
        <v>0.14642863373334788</v>
      </c>
      <c r="N167" s="67">
        <f t="shared" si="5"/>
        <v>-0.35854818832041263</v>
      </c>
      <c r="O167" s="67">
        <f t="shared" si="5"/>
        <v>-0.68245189144319762</v>
      </c>
      <c r="P167" s="4"/>
    </row>
    <row r="168" spans="1:16" x14ac:dyDescent="0.35">
      <c r="A168" s="4"/>
      <c r="B168" s="10" t="s">
        <v>8</v>
      </c>
      <c r="C168" s="73" t="s">
        <v>234</v>
      </c>
      <c r="D168" s="67">
        <v>28.5</v>
      </c>
      <c r="E168" s="67">
        <v>22.3</v>
      </c>
      <c r="F168" s="67">
        <v>11</v>
      </c>
      <c r="G168" s="67">
        <v>11.5</v>
      </c>
      <c r="H168" s="67">
        <v>8</v>
      </c>
      <c r="I168" s="67">
        <v>6.5</v>
      </c>
      <c r="J168" s="67">
        <v>0.98654708520179368</v>
      </c>
      <c r="K168" s="67">
        <v>0.38596491228070173</v>
      </c>
      <c r="L168" s="67">
        <v>0.30434782608695654</v>
      </c>
      <c r="M168" s="67">
        <f t="shared" si="4"/>
        <v>-1.354422510775726E-2</v>
      </c>
      <c r="N168" s="67">
        <f t="shared" si="5"/>
        <v>-0.46430560813109784</v>
      </c>
      <c r="O168" s="67">
        <f t="shared" si="5"/>
        <v>-0.8266785731844678</v>
      </c>
      <c r="P168" s="4"/>
    </row>
    <row r="169" spans="1:16" x14ac:dyDescent="0.35">
      <c r="A169" s="4"/>
      <c r="B169" s="10" t="s">
        <v>8</v>
      </c>
      <c r="C169" s="73" t="s">
        <v>235</v>
      </c>
      <c r="D169" s="67">
        <v>36</v>
      </c>
      <c r="E169" s="67">
        <v>19</v>
      </c>
      <c r="F169" s="67">
        <v>19</v>
      </c>
      <c r="G169" s="67">
        <v>8.8000000000000007</v>
      </c>
      <c r="H169" s="67">
        <v>5</v>
      </c>
      <c r="I169" s="67">
        <v>12</v>
      </c>
      <c r="J169" s="67">
        <v>1.263157894736842</v>
      </c>
      <c r="K169" s="67">
        <v>0.52777777777777779</v>
      </c>
      <c r="L169" s="67">
        <v>0.43181818181818188</v>
      </c>
      <c r="M169" s="67">
        <f t="shared" si="4"/>
        <v>0.2336148511815051</v>
      </c>
      <c r="N169" s="67">
        <f t="shared" si="5"/>
        <v>0.1112256351102244</v>
      </c>
      <c r="O169" s="67">
        <f t="shared" si="5"/>
        <v>-0.27443684570175997</v>
      </c>
      <c r="P169" s="4"/>
    </row>
    <row r="170" spans="1:16" x14ac:dyDescent="0.35">
      <c r="A170" s="4"/>
      <c r="B170" s="10" t="s">
        <v>8</v>
      </c>
      <c r="C170" s="73" t="s">
        <v>235</v>
      </c>
      <c r="D170" s="67">
        <v>34</v>
      </c>
      <c r="E170" s="67">
        <v>18</v>
      </c>
      <c r="F170" s="67">
        <v>22</v>
      </c>
      <c r="G170" s="67">
        <v>9.5</v>
      </c>
      <c r="H170" s="67">
        <v>4.4000000000000004</v>
      </c>
      <c r="I170" s="67">
        <v>8.3000000000000007</v>
      </c>
      <c r="J170" s="67">
        <v>1.4277777777777778</v>
      </c>
      <c r="K170" s="67">
        <v>0.6470588235294118</v>
      </c>
      <c r="L170" s="67">
        <v>0.5368421052631579</v>
      </c>
      <c r="M170" s="67">
        <f t="shared" si="4"/>
        <v>0.35611923400500944</v>
      </c>
      <c r="N170" s="67">
        <f t="shared" si="5"/>
        <v>0.60613580357031571</v>
      </c>
      <c r="O170" s="67">
        <f t="shared" si="5"/>
        <v>0.14763599880606468</v>
      </c>
      <c r="P170" s="4"/>
    </row>
    <row r="171" spans="1:16" x14ac:dyDescent="0.35">
      <c r="A171" s="4"/>
      <c r="B171" s="4"/>
      <c r="C171" s="70" t="s">
        <v>5</v>
      </c>
      <c r="D171" s="71"/>
      <c r="E171" s="71"/>
      <c r="F171" s="71"/>
      <c r="G171" s="71"/>
      <c r="H171" s="71"/>
      <c r="I171" s="71"/>
      <c r="J171" s="71"/>
      <c r="K171" s="71"/>
      <c r="L171" s="71"/>
      <c r="M171" s="71"/>
      <c r="N171" s="71"/>
      <c r="O171" s="71"/>
      <c r="P171" s="4"/>
    </row>
    <row r="172" spans="1:16" x14ac:dyDescent="0.35">
      <c r="A172" s="4"/>
      <c r="B172" s="12" t="s">
        <v>7</v>
      </c>
      <c r="C172" s="8" t="s">
        <v>0</v>
      </c>
      <c r="D172" s="68">
        <f>MIN(D11:D90)</f>
        <v>15.862068965517242</v>
      </c>
      <c r="E172" s="68">
        <f t="shared" ref="E172:L172" si="6">MIN(E11:E90)</f>
        <v>8.1632653061224492</v>
      </c>
      <c r="F172" s="68">
        <f t="shared" si="6"/>
        <v>6.2068965517241388</v>
      </c>
      <c r="G172" s="68">
        <f t="shared" si="6"/>
        <v>4.2758620689655178</v>
      </c>
      <c r="H172" s="68">
        <f t="shared" si="6"/>
        <v>3.028169014084507</v>
      </c>
      <c r="I172" s="68">
        <f t="shared" si="6"/>
        <v>0</v>
      </c>
      <c r="J172" s="68">
        <f t="shared" si="6"/>
        <v>1.0333333333333334</v>
      </c>
      <c r="K172" s="68">
        <f t="shared" si="6"/>
        <v>0.25</v>
      </c>
      <c r="L172" s="68">
        <f t="shared" si="6"/>
        <v>6.8181818181818343E-2</v>
      </c>
      <c r="M172" s="109"/>
      <c r="N172" s="68"/>
      <c r="O172" s="68"/>
      <c r="P172" s="4"/>
    </row>
    <row r="173" spans="1:16" x14ac:dyDescent="0.35">
      <c r="A173" s="4"/>
      <c r="B173" s="12" t="s">
        <v>7</v>
      </c>
      <c r="C173" s="9">
        <v>0.05</v>
      </c>
      <c r="D173" s="68">
        <f>PERCENTILE(D11:D90,0.05)</f>
        <v>20.113793103448277</v>
      </c>
      <c r="E173" s="68">
        <f t="shared" ref="E173:L173" si="7">PERCENTILE(E11:E90,0.05)</f>
        <v>11.528136254501801</v>
      </c>
      <c r="F173" s="68">
        <f t="shared" si="7"/>
        <v>8.7961460446247468</v>
      </c>
      <c r="G173" s="68">
        <f t="shared" si="7"/>
        <v>5.8628831814415916</v>
      </c>
      <c r="H173" s="68">
        <f t="shared" si="7"/>
        <v>4.006587141899014</v>
      </c>
      <c r="I173" s="68">
        <f t="shared" si="7"/>
        <v>0</v>
      </c>
      <c r="J173" s="68">
        <f t="shared" si="7"/>
        <v>1.1891613361762616</v>
      </c>
      <c r="K173" s="68">
        <f t="shared" si="7"/>
        <v>0.35335814722911502</v>
      </c>
      <c r="L173" s="68">
        <f t="shared" si="7"/>
        <v>8.7206632653061208E-2</v>
      </c>
      <c r="M173" s="109"/>
      <c r="N173" s="68"/>
      <c r="O173" s="68"/>
      <c r="P173" s="4"/>
    </row>
    <row r="174" spans="1:16" x14ac:dyDescent="0.35">
      <c r="A174" s="4"/>
      <c r="B174" s="12" t="s">
        <v>7</v>
      </c>
      <c r="C174" s="9">
        <v>0.95</v>
      </c>
      <c r="D174" s="68">
        <f>PERCENTILE(D11:D90,0.95)</f>
        <v>40.129712096106047</v>
      </c>
      <c r="E174" s="68">
        <f t="shared" ref="E174:L174" si="8">PERCENTILE(E11:E90,0.95)</f>
        <v>23.27716503267974</v>
      </c>
      <c r="F174" s="68">
        <f t="shared" si="8"/>
        <v>20.430820215410108</v>
      </c>
      <c r="G174" s="68">
        <f t="shared" si="8"/>
        <v>11.989477687626776</v>
      </c>
      <c r="H174" s="68">
        <f t="shared" si="8"/>
        <v>9.5636409736308305</v>
      </c>
      <c r="I174" s="68">
        <f t="shared" si="8"/>
        <v>9.5588235294117645</v>
      </c>
      <c r="J174" s="68">
        <f t="shared" si="8"/>
        <v>2.1035227272727273</v>
      </c>
      <c r="K174" s="68">
        <f t="shared" si="8"/>
        <v>0.58005797101449263</v>
      </c>
      <c r="L174" s="68">
        <f t="shared" si="8"/>
        <v>0.35147085861371569</v>
      </c>
      <c r="M174" s="109"/>
      <c r="N174" s="68"/>
      <c r="O174" s="68"/>
      <c r="P174" s="4"/>
    </row>
    <row r="175" spans="1:16" x14ac:dyDescent="0.35">
      <c r="A175" s="4"/>
      <c r="B175" s="12" t="s">
        <v>7</v>
      </c>
      <c r="C175" s="8" t="s">
        <v>3</v>
      </c>
      <c r="D175" s="68">
        <f>MAX(D11:D90)</f>
        <v>44.117647058823536</v>
      </c>
      <c r="E175" s="68">
        <f t="shared" ref="E175:L175" si="9">MAX(E11:E90)</f>
        <v>26.838235294117649</v>
      </c>
      <c r="F175" s="68">
        <f t="shared" si="9"/>
        <v>22.222222222222221</v>
      </c>
      <c r="G175" s="68">
        <f t="shared" si="9"/>
        <v>13.602941176470589</v>
      </c>
      <c r="H175" s="68">
        <f t="shared" si="9"/>
        <v>11.397058823529413</v>
      </c>
      <c r="I175" s="68">
        <f t="shared" si="9"/>
        <v>12.5</v>
      </c>
      <c r="J175" s="68">
        <f t="shared" si="9"/>
        <v>2.4375</v>
      </c>
      <c r="K175" s="68">
        <f t="shared" si="9"/>
        <v>0.64935064935064923</v>
      </c>
      <c r="L175" s="68">
        <f t="shared" si="9"/>
        <v>0.49411764705882355</v>
      </c>
      <c r="M175" s="109"/>
      <c r="N175" s="68"/>
      <c r="O175" s="68"/>
      <c r="P175" s="4"/>
    </row>
    <row r="176" spans="1:16" x14ac:dyDescent="0.35">
      <c r="A176" s="4"/>
      <c r="B176" s="12" t="s">
        <v>7</v>
      </c>
      <c r="C176" s="8" t="s">
        <v>34</v>
      </c>
      <c r="D176" s="68">
        <f>AVERAGE(D11:D90)</f>
        <v>29.186078126414344</v>
      </c>
      <c r="E176" s="68">
        <f t="shared" ref="E176:L176" si="10">AVERAGE(E11:E90)</f>
        <v>16.97521413455669</v>
      </c>
      <c r="F176" s="68">
        <f t="shared" si="10"/>
        <v>13.687927314097227</v>
      </c>
      <c r="G176" s="68">
        <f t="shared" si="10"/>
        <v>8.5459986878165033</v>
      </c>
      <c r="H176" s="68">
        <f t="shared" si="10"/>
        <v>6.620073520280509</v>
      </c>
      <c r="I176" s="68">
        <f t="shared" si="10"/>
        <v>2.4877924260403534</v>
      </c>
      <c r="J176" s="68">
        <f t="shared" si="10"/>
        <v>1.6009585630007135</v>
      </c>
      <c r="K176" s="68">
        <f t="shared" si="10"/>
        <v>0.47128712715312709</v>
      </c>
      <c r="L176" s="68">
        <f t="shared" si="10"/>
        <v>0.22431045597081334</v>
      </c>
      <c r="M176" s="109"/>
      <c r="N176" s="68"/>
      <c r="O176" s="68"/>
      <c r="P176" s="4"/>
    </row>
    <row r="177" spans="1:16" x14ac:dyDescent="0.35">
      <c r="A177" s="4"/>
      <c r="B177" s="12" t="s">
        <v>7</v>
      </c>
      <c r="C177" s="8" t="s">
        <v>54</v>
      </c>
      <c r="D177" s="68">
        <f>STDEVA(D11:D90)</f>
        <v>6.1535015118039516</v>
      </c>
      <c r="E177" s="68">
        <f t="shared" ref="E177:L177" si="11">STDEVA(E11:E90)</f>
        <v>4.0755497744922327</v>
      </c>
      <c r="F177" s="68">
        <f t="shared" si="11"/>
        <v>3.3708740169166234</v>
      </c>
      <c r="G177" s="68">
        <f t="shared" si="11"/>
        <v>1.9956583879512781</v>
      </c>
      <c r="H177" s="68">
        <f t="shared" si="11"/>
        <v>1.6856720451969467</v>
      </c>
      <c r="I177" s="68">
        <f t="shared" si="11"/>
        <v>3.6015146732946253</v>
      </c>
      <c r="J177" s="68">
        <f t="shared" si="11"/>
        <v>0.28488087573616327</v>
      </c>
      <c r="K177" s="68">
        <f t="shared" si="11"/>
        <v>7.5752451847089536E-2</v>
      </c>
      <c r="L177" s="68">
        <f t="shared" si="11"/>
        <v>8.6409421943830694E-2</v>
      </c>
      <c r="M177" s="109"/>
      <c r="N177" s="68"/>
      <c r="O177" s="68"/>
      <c r="P177" s="4"/>
    </row>
    <row r="178" spans="1:16" x14ac:dyDescent="0.35">
      <c r="A178" s="4"/>
      <c r="B178" s="11" t="s">
        <v>8</v>
      </c>
      <c r="C178" s="8" t="s">
        <v>0</v>
      </c>
      <c r="D178" s="57">
        <f>MIN(D91:D170)</f>
        <v>18.75</v>
      </c>
      <c r="E178" s="57">
        <f t="shared" ref="E178:L178" si="12">MIN(E91:E170)</f>
        <v>8.0882352941176485</v>
      </c>
      <c r="F178" s="57">
        <f t="shared" si="12"/>
        <v>8.5</v>
      </c>
      <c r="G178" s="57">
        <f t="shared" si="12"/>
        <v>4.5588235294117654</v>
      </c>
      <c r="H178" s="57">
        <f t="shared" si="12"/>
        <v>0.2</v>
      </c>
      <c r="I178" s="57">
        <f t="shared" si="12"/>
        <v>0</v>
      </c>
      <c r="J178" s="57">
        <f t="shared" si="12"/>
        <v>0.85714285714285721</v>
      </c>
      <c r="K178" s="57">
        <f t="shared" si="12"/>
        <v>0.38596491228070173</v>
      </c>
      <c r="L178" s="57">
        <f t="shared" si="12"/>
        <v>0.12121212121212138</v>
      </c>
      <c r="M178" s="110"/>
      <c r="N178" s="57"/>
      <c r="O178" s="57"/>
      <c r="P178" s="4"/>
    </row>
    <row r="179" spans="1:16" x14ac:dyDescent="0.35">
      <c r="A179" s="4"/>
      <c r="B179" s="11" t="s">
        <v>8</v>
      </c>
      <c r="C179" s="9">
        <v>0.05</v>
      </c>
      <c r="D179" s="57">
        <f>PERCENTILE(D91:D170,0.05)</f>
        <v>21.332843137254901</v>
      </c>
      <c r="E179" s="57">
        <f t="shared" ref="E179:L179" si="13">PERCENTILE(E91:E170,0.05)</f>
        <v>9.7879411764705893</v>
      </c>
      <c r="F179" s="57">
        <f t="shared" si="13"/>
        <v>10</v>
      </c>
      <c r="G179" s="57">
        <f t="shared" si="13"/>
        <v>5.2094806007509389</v>
      </c>
      <c r="H179" s="57">
        <f t="shared" si="13"/>
        <v>1.4985294117647059</v>
      </c>
      <c r="I179" s="57">
        <f t="shared" si="13"/>
        <v>0</v>
      </c>
      <c r="J179" s="57">
        <f t="shared" si="13"/>
        <v>0.98449245821443132</v>
      </c>
      <c r="K179" s="57">
        <f t="shared" si="13"/>
        <v>0.41064905414220487</v>
      </c>
      <c r="L179" s="57">
        <f t="shared" si="13"/>
        <v>0.18617948717948729</v>
      </c>
      <c r="M179" s="110"/>
      <c r="N179" s="57"/>
      <c r="O179" s="57"/>
      <c r="P179" s="4"/>
    </row>
    <row r="180" spans="1:16" x14ac:dyDescent="0.35">
      <c r="A180" s="4"/>
      <c r="B180" s="11" t="s">
        <v>8</v>
      </c>
      <c r="C180" s="9">
        <v>0.95</v>
      </c>
      <c r="D180" s="57">
        <f>PERCENTILE(D91:D170,0.95)</f>
        <v>40.471517996870105</v>
      </c>
      <c r="E180" s="57">
        <f t="shared" ref="E180:L180" si="14">PERCENTILE(E91:E170,0.95)</f>
        <v>25.748529411764707</v>
      </c>
      <c r="F180" s="57">
        <f t="shared" si="14"/>
        <v>23.155555555555551</v>
      </c>
      <c r="G180" s="57">
        <f t="shared" si="14"/>
        <v>12.536764705882351</v>
      </c>
      <c r="H180" s="57">
        <f t="shared" si="14"/>
        <v>8.807528997514499</v>
      </c>
      <c r="I180" s="57">
        <f t="shared" si="14"/>
        <v>15.622222222222218</v>
      </c>
      <c r="J180" s="57">
        <f t="shared" si="14"/>
        <v>2.125892857142857</v>
      </c>
      <c r="K180" s="57">
        <f t="shared" si="14"/>
        <v>0.68210851648351645</v>
      </c>
      <c r="L180" s="57">
        <f t="shared" si="14"/>
        <v>0.75068181818181812</v>
      </c>
      <c r="M180" s="110"/>
      <c r="N180" s="57"/>
      <c r="O180" s="57"/>
      <c r="P180" s="4"/>
    </row>
    <row r="181" spans="1:16" x14ac:dyDescent="0.35">
      <c r="A181" s="4"/>
      <c r="B181" s="11" t="s">
        <v>8</v>
      </c>
      <c r="C181" s="8" t="s">
        <v>3</v>
      </c>
      <c r="D181" s="57">
        <f>MAX(D91:D170)</f>
        <v>53.777777777777771</v>
      </c>
      <c r="E181" s="57">
        <f t="shared" ref="E181:L181" si="15">MAX(E91:E170)</f>
        <v>28.676470588235297</v>
      </c>
      <c r="F181" s="57">
        <f t="shared" si="15"/>
        <v>33.777777777777779</v>
      </c>
      <c r="G181" s="57">
        <f t="shared" si="15"/>
        <v>15.441176470588236</v>
      </c>
      <c r="H181" s="57">
        <f t="shared" si="15"/>
        <v>11.029411764705884</v>
      </c>
      <c r="I181" s="57">
        <f t="shared" si="15"/>
        <v>27.111111111111111</v>
      </c>
      <c r="J181" s="57">
        <f t="shared" si="15"/>
        <v>2.7777777777777781</v>
      </c>
      <c r="K181" s="57">
        <f t="shared" si="15"/>
        <v>0.72580645161290325</v>
      </c>
      <c r="L181" s="57">
        <f t="shared" si="15"/>
        <v>0.97142857142857142</v>
      </c>
      <c r="M181" s="110"/>
      <c r="N181" s="57"/>
      <c r="O181" s="57"/>
      <c r="P181" s="4"/>
    </row>
    <row r="182" spans="1:16" x14ac:dyDescent="0.35">
      <c r="A182" s="4"/>
      <c r="B182" s="11" t="s">
        <v>8</v>
      </c>
      <c r="C182" s="8" t="s">
        <v>34</v>
      </c>
      <c r="D182" s="57">
        <f>AVERAGE(D91:D170)</f>
        <v>31.05244910010752</v>
      </c>
      <c r="E182" s="57">
        <f t="shared" ref="E182:L182" si="16">AVERAGE(E91:E170)</f>
        <v>16.340716627151302</v>
      </c>
      <c r="F182" s="57">
        <f t="shared" si="16"/>
        <v>16.60052427378902</v>
      </c>
      <c r="G182" s="57">
        <f t="shared" si="16"/>
        <v>8.2945132498859095</v>
      </c>
      <c r="H182" s="57">
        <f t="shared" si="16"/>
        <v>4.490492032293889</v>
      </c>
      <c r="I182" s="57">
        <f t="shared" si="16"/>
        <v>8.8045163861419056</v>
      </c>
      <c r="J182" s="57">
        <f t="shared" si="16"/>
        <v>1.4100697700922031</v>
      </c>
      <c r="K182" s="57">
        <f t="shared" si="16"/>
        <v>0.53152205736422009</v>
      </c>
      <c r="L182" s="57">
        <f t="shared" si="16"/>
        <v>0.4592998662688702</v>
      </c>
      <c r="M182" s="110"/>
      <c r="N182" s="57"/>
      <c r="O182" s="57"/>
      <c r="P182" s="4"/>
    </row>
    <row r="183" spans="1:16" x14ac:dyDescent="0.35">
      <c r="A183" s="4"/>
      <c r="B183" s="11" t="s">
        <v>8</v>
      </c>
      <c r="C183" s="8" t="s">
        <v>54</v>
      </c>
      <c r="D183" s="57">
        <f>STDEVA(D91:D170)</f>
        <v>6.7573915296664087</v>
      </c>
      <c r="E183" s="57">
        <f t="shared" ref="E183:L183" si="17">STDEVA(E91:E170)</f>
        <v>4.4694076040173485</v>
      </c>
      <c r="F183" s="57">
        <f t="shared" si="17"/>
        <v>4.7449256335547751</v>
      </c>
      <c r="G183" s="57">
        <f t="shared" si="17"/>
        <v>2.3657799787277098</v>
      </c>
      <c r="H183" s="57">
        <f t="shared" si="17"/>
        <v>2.0990534078030385</v>
      </c>
      <c r="I183" s="57">
        <f t="shared" si="17"/>
        <v>5.2997471209601494</v>
      </c>
      <c r="J183" s="57">
        <f t="shared" si="17"/>
        <v>0.3423592260794156</v>
      </c>
      <c r="K183" s="57">
        <f t="shared" si="17"/>
        <v>8.2474523757514975E-2</v>
      </c>
      <c r="L183" s="57">
        <f t="shared" si="17"/>
        <v>0.19065100234803323</v>
      </c>
      <c r="M183" s="110"/>
      <c r="N183" s="57"/>
      <c r="O183" s="57"/>
      <c r="P183" s="4"/>
    </row>
    <row r="184" spans="1:16" x14ac:dyDescent="0.35">
      <c r="A184" s="4"/>
      <c r="B184" s="4" t="s">
        <v>399</v>
      </c>
      <c r="C184" s="7" t="s">
        <v>49</v>
      </c>
      <c r="D184" s="19"/>
      <c r="E184" s="118">
        <v>0.34954733300000002</v>
      </c>
      <c r="F184" s="21"/>
      <c r="G184" s="19"/>
      <c r="H184" s="21"/>
      <c r="I184" s="21"/>
      <c r="J184" s="21"/>
      <c r="K184" s="21"/>
      <c r="L184" s="31"/>
      <c r="M184" s="111">
        <v>3.3090387314053358E-5</v>
      </c>
      <c r="N184" s="100">
        <v>3.1605641671003302E-6</v>
      </c>
      <c r="O184" s="100">
        <v>1.3736728139916953E-17</v>
      </c>
      <c r="P184" s="4"/>
    </row>
    <row r="185" spans="1:16" x14ac:dyDescent="0.35">
      <c r="A185" s="4"/>
      <c r="B185" s="4"/>
      <c r="C185" s="4"/>
      <c r="D185" s="4"/>
      <c r="E185" s="4"/>
      <c r="F185" s="4"/>
      <c r="G185" s="4"/>
      <c r="H185" s="4"/>
      <c r="I185" s="4"/>
      <c r="J185" s="17"/>
      <c r="K185" s="17"/>
      <c r="L185" s="17"/>
      <c r="M185" s="17"/>
      <c r="N185" s="17"/>
      <c r="O185" s="17"/>
      <c r="P185" s="4"/>
    </row>
    <row r="186" spans="1:16" x14ac:dyDescent="0.35">
      <c r="D186" s="19"/>
      <c r="E186" s="19"/>
      <c r="F186" s="21"/>
      <c r="G186" s="19"/>
      <c r="H186" s="21"/>
      <c r="I186" s="21"/>
      <c r="J186" s="21"/>
      <c r="K186" s="21"/>
      <c r="L186" s="31"/>
    </row>
  </sheetData>
  <pageMargins left="0.7" right="0.7" top="0.78740157499999996" bottom="0.78740157499999996" header="0.3" footer="0.3"/>
  <pageSetup paperSize="9" orientation="portrait" horizontalDpi="30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5"/>
  <sheetViews>
    <sheetView zoomScaleNormal="100" workbookViewId="0">
      <selection activeCell="B2" sqref="B2"/>
    </sheetView>
  </sheetViews>
  <sheetFormatPr defaultRowHeight="14.5" x14ac:dyDescent="0.35"/>
  <cols>
    <col min="2" max="2" width="18.26953125" customWidth="1"/>
    <col min="3" max="3" width="14.1796875" customWidth="1"/>
    <col min="15" max="15" width="11.26953125" customWidth="1"/>
    <col min="17" max="17" width="11.26953125" style="73" customWidth="1"/>
  </cols>
  <sheetData>
    <row r="1" spans="1:17" x14ac:dyDescent="0.35">
      <c r="A1" s="4"/>
      <c r="B1" s="4"/>
      <c r="C1" s="116"/>
      <c r="D1" s="4"/>
      <c r="E1" s="4"/>
      <c r="F1" s="4"/>
      <c r="G1" s="4"/>
      <c r="H1" s="4"/>
      <c r="I1" s="4"/>
      <c r="J1" s="4"/>
      <c r="K1" s="4"/>
      <c r="L1" s="4"/>
      <c r="M1" s="4"/>
      <c r="N1" s="4"/>
      <c r="O1" s="4"/>
      <c r="P1" s="4"/>
    </row>
    <row r="2" spans="1:17" s="175" customFormat="1" ht="29" x14ac:dyDescent="0.35">
      <c r="A2" s="16"/>
      <c r="B2" s="244" t="s">
        <v>481</v>
      </c>
      <c r="C2" s="70"/>
      <c r="D2" s="171" t="s">
        <v>367</v>
      </c>
      <c r="E2" s="171" t="s">
        <v>368</v>
      </c>
      <c r="F2" s="171" t="s">
        <v>369</v>
      </c>
      <c r="G2" s="172" t="s">
        <v>370</v>
      </c>
      <c r="H2" s="173" t="s">
        <v>371</v>
      </c>
      <c r="I2" s="172" t="s">
        <v>372</v>
      </c>
      <c r="J2" s="172" t="s">
        <v>373</v>
      </c>
      <c r="K2" s="174" t="s">
        <v>374</v>
      </c>
      <c r="L2" s="174" t="s">
        <v>375</v>
      </c>
      <c r="M2" s="174"/>
      <c r="N2" s="174"/>
      <c r="O2" s="33" t="s">
        <v>466</v>
      </c>
      <c r="P2" s="16"/>
      <c r="Q2" s="2"/>
    </row>
    <row r="3" spans="1:17" s="175" customFormat="1" x14ac:dyDescent="0.35">
      <c r="A3" s="16"/>
      <c r="B3" s="16" t="s">
        <v>399</v>
      </c>
      <c r="C3" s="69" t="s">
        <v>396</v>
      </c>
      <c r="D3" s="176">
        <v>0.6217508030770309</v>
      </c>
      <c r="E3" s="176">
        <v>0.5823797921947016</v>
      </c>
      <c r="F3" s="176">
        <v>1.2322280613725567</v>
      </c>
      <c r="G3" s="177">
        <v>158</v>
      </c>
      <c r="H3" s="176">
        <v>0.21969446334432585</v>
      </c>
      <c r="I3" s="177">
        <v>80</v>
      </c>
      <c r="J3" s="177">
        <v>80</v>
      </c>
      <c r="K3" s="176">
        <v>0.17690801997735089</v>
      </c>
      <c r="L3" s="176">
        <v>0.22443985077798442</v>
      </c>
      <c r="M3" s="176"/>
      <c r="N3" s="176"/>
      <c r="O3" s="195">
        <f>40*H3</f>
        <v>8.7877785337730341</v>
      </c>
      <c r="P3" s="16"/>
      <c r="Q3" s="190"/>
    </row>
    <row r="4" spans="1:17" s="175" customFormat="1" x14ac:dyDescent="0.35">
      <c r="A4" s="16"/>
      <c r="B4" s="16" t="s">
        <v>399</v>
      </c>
      <c r="C4" s="69" t="s">
        <v>397</v>
      </c>
      <c r="D4" s="179">
        <v>-0.57500172897517388</v>
      </c>
      <c r="E4" s="179">
        <v>-0.29750259843826954</v>
      </c>
      <c r="F4" s="179">
        <v>-3.6879640140094359</v>
      </c>
      <c r="G4" s="180">
        <v>158</v>
      </c>
      <c r="H4" s="178">
        <v>3.1044534967806679E-4</v>
      </c>
      <c r="I4" s="180">
        <v>80</v>
      </c>
      <c r="J4" s="180">
        <v>80</v>
      </c>
      <c r="K4" s="178">
        <v>0.50263124212605381</v>
      </c>
      <c r="L4" s="178">
        <v>0.4475500151375657</v>
      </c>
      <c r="M4" s="178"/>
      <c r="N4" s="178"/>
      <c r="O4" s="197">
        <f>40*H4</f>
        <v>1.2417813987122672E-2</v>
      </c>
      <c r="P4" s="16"/>
      <c r="Q4" s="189"/>
    </row>
    <row r="5" spans="1:17" s="175" customFormat="1" x14ac:dyDescent="0.35">
      <c r="A5" s="16"/>
      <c r="B5" s="16" t="s">
        <v>399</v>
      </c>
      <c r="C5" s="69" t="s">
        <v>400</v>
      </c>
      <c r="D5" s="179">
        <v>-1.4182899389207573</v>
      </c>
      <c r="E5" s="179">
        <v>-6.8031591178750198E-2</v>
      </c>
      <c r="F5" s="181">
        <v>-12.132463751003908</v>
      </c>
      <c r="G5" s="180">
        <v>158</v>
      </c>
      <c r="H5" s="178">
        <v>2.3415530442678169E-24</v>
      </c>
      <c r="I5" s="180">
        <v>80</v>
      </c>
      <c r="J5" s="180">
        <v>80</v>
      </c>
      <c r="K5" s="178">
        <v>0.7500969090321018</v>
      </c>
      <c r="L5" s="178">
        <v>0.65440450969655761</v>
      </c>
      <c r="M5" s="178"/>
      <c r="N5" s="178"/>
      <c r="O5" s="196">
        <f>40*H5</f>
        <v>9.3662121770712684E-23</v>
      </c>
      <c r="P5" s="16"/>
      <c r="Q5" s="189"/>
    </row>
    <row r="6" spans="1:17" s="175" customFormat="1" x14ac:dyDescent="0.35">
      <c r="A6" s="16"/>
      <c r="B6" s="16" t="s">
        <v>399</v>
      </c>
      <c r="C6" s="69" t="s">
        <v>61</v>
      </c>
      <c r="D6" s="179">
        <v>11.547179884621123</v>
      </c>
      <c r="E6" s="179">
        <v>14.94944444444444</v>
      </c>
      <c r="F6" s="181">
        <v>-4.6169476977393487</v>
      </c>
      <c r="G6" s="180">
        <v>158</v>
      </c>
      <c r="H6" s="178">
        <v>8.0191554365248952E-6</v>
      </c>
      <c r="I6" s="180">
        <v>80</v>
      </c>
      <c r="J6" s="180">
        <v>80</v>
      </c>
      <c r="K6" s="178">
        <v>3.5706296377785174</v>
      </c>
      <c r="L6" s="178">
        <v>5.540148649787616</v>
      </c>
      <c r="M6" s="178"/>
      <c r="N6" s="178"/>
      <c r="O6" s="196">
        <f>40*H6</f>
        <v>3.2076621746099582E-4</v>
      </c>
      <c r="P6" s="16"/>
      <c r="Q6" s="189"/>
    </row>
    <row r="7" spans="1:17" s="175" customFormat="1" x14ac:dyDescent="0.35">
      <c r="A7" s="16"/>
      <c r="B7" s="16"/>
      <c r="C7" s="16"/>
      <c r="D7" s="16"/>
      <c r="E7" s="16"/>
      <c r="F7" s="16"/>
      <c r="G7" s="16"/>
      <c r="H7" s="16"/>
      <c r="I7" s="16"/>
      <c r="J7" s="16"/>
      <c r="K7" s="16"/>
      <c r="L7" s="16"/>
      <c r="M7" s="16"/>
      <c r="N7" s="16"/>
      <c r="O7" s="16"/>
      <c r="P7" s="16"/>
      <c r="Q7" s="2"/>
    </row>
    <row r="8" spans="1:17" s="175" customFormat="1" ht="72.5" x14ac:dyDescent="0.35">
      <c r="A8" s="16"/>
      <c r="B8" s="182" t="s">
        <v>378</v>
      </c>
      <c r="D8" s="69" t="s">
        <v>385</v>
      </c>
      <c r="E8" s="69" t="s">
        <v>384</v>
      </c>
      <c r="F8" s="69" t="s">
        <v>394</v>
      </c>
      <c r="G8" s="69" t="s">
        <v>392</v>
      </c>
      <c r="H8" s="69" t="s">
        <v>393</v>
      </c>
      <c r="I8" s="69" t="s">
        <v>376</v>
      </c>
      <c r="J8" s="69" t="s">
        <v>388</v>
      </c>
      <c r="K8" s="69" t="s">
        <v>395</v>
      </c>
      <c r="L8" s="69" t="s">
        <v>391</v>
      </c>
      <c r="M8" s="69" t="s">
        <v>396</v>
      </c>
      <c r="N8" s="69" t="s">
        <v>397</v>
      </c>
      <c r="O8" s="69" t="s">
        <v>398</v>
      </c>
      <c r="P8" s="16"/>
      <c r="Q8" s="2"/>
    </row>
    <row r="9" spans="1:17" s="175" customFormat="1" x14ac:dyDescent="0.35">
      <c r="A9" s="16"/>
      <c r="B9" s="183" t="s">
        <v>377</v>
      </c>
      <c r="C9" s="69"/>
      <c r="D9" s="69" t="s">
        <v>379</v>
      </c>
      <c r="E9" s="69" t="s">
        <v>380</v>
      </c>
      <c r="F9" s="69" t="s">
        <v>381</v>
      </c>
      <c r="G9" s="69" t="s">
        <v>382</v>
      </c>
      <c r="H9" s="69" t="s">
        <v>383</v>
      </c>
      <c r="I9" s="69" t="s">
        <v>386</v>
      </c>
      <c r="J9" s="69" t="s">
        <v>387</v>
      </c>
      <c r="K9" s="69" t="s">
        <v>389</v>
      </c>
      <c r="L9" s="69" t="s">
        <v>390</v>
      </c>
      <c r="M9" s="69"/>
      <c r="N9" s="69"/>
      <c r="O9" s="69"/>
      <c r="P9" s="16"/>
      <c r="Q9" s="2"/>
    </row>
    <row r="10" spans="1:17" s="175" customFormat="1" ht="29" x14ac:dyDescent="0.35">
      <c r="A10" s="16"/>
      <c r="B10" s="184" t="s">
        <v>6</v>
      </c>
      <c r="C10" s="69" t="s">
        <v>334</v>
      </c>
      <c r="D10" s="69"/>
      <c r="E10" s="69"/>
      <c r="F10" s="69"/>
      <c r="G10" s="69"/>
      <c r="H10" s="69"/>
      <c r="I10" s="69"/>
      <c r="J10" s="69"/>
      <c r="K10" s="69"/>
      <c r="L10" s="69"/>
      <c r="M10" s="69"/>
      <c r="N10" s="69"/>
      <c r="O10" s="69"/>
      <c r="P10" s="16"/>
      <c r="Q10" s="2"/>
    </row>
    <row r="11" spans="1:17" x14ac:dyDescent="0.35">
      <c r="A11" s="4"/>
      <c r="B11" s="10" t="s">
        <v>7</v>
      </c>
      <c r="C11" s="73" t="s">
        <v>327</v>
      </c>
      <c r="D11" s="67">
        <v>19</v>
      </c>
      <c r="E11" s="67">
        <v>15.5</v>
      </c>
      <c r="F11" s="67">
        <v>7</v>
      </c>
      <c r="G11" s="67">
        <v>8.3000000000000007</v>
      </c>
      <c r="H11" s="67">
        <v>4.9000000000000004</v>
      </c>
      <c r="I11" s="67">
        <v>0</v>
      </c>
      <c r="J11" s="67">
        <v>1.2258064516129032</v>
      </c>
      <c r="K11" s="67">
        <v>0.36842105263157893</v>
      </c>
      <c r="L11" s="67">
        <v>0.40963855421686746</v>
      </c>
      <c r="M11" s="67">
        <f>LN(J11)</f>
        <v>0.20359895524123955</v>
      </c>
      <c r="N11" s="67">
        <f>LN(K11/(1-K11))</f>
        <v>-0.5389965007326869</v>
      </c>
      <c r="O11" s="67">
        <f>LN(L11/(1-L11))</f>
        <v>-0.36545977349446523</v>
      </c>
      <c r="P11" s="4"/>
    </row>
    <row r="12" spans="1:17" x14ac:dyDescent="0.35">
      <c r="A12" s="4"/>
      <c r="B12" s="10" t="s">
        <v>7</v>
      </c>
      <c r="C12" s="73" t="s">
        <v>327</v>
      </c>
      <c r="D12" s="67">
        <v>22</v>
      </c>
      <c r="E12" s="67">
        <v>18</v>
      </c>
      <c r="F12" s="67">
        <v>10</v>
      </c>
      <c r="G12" s="67">
        <v>9.8000000000000007</v>
      </c>
      <c r="H12" s="67">
        <v>5</v>
      </c>
      <c r="I12" s="67">
        <v>0</v>
      </c>
      <c r="J12" s="67">
        <v>1.2222222222222223</v>
      </c>
      <c r="K12" s="67">
        <v>0.45454545454545453</v>
      </c>
      <c r="L12" s="67">
        <v>0.48979591836734698</v>
      </c>
      <c r="M12" s="67">
        <f t="shared" ref="M12:M75" si="0">LN(J12)</f>
        <v>0.20067069546215124</v>
      </c>
      <c r="N12" s="67">
        <f t="shared" ref="N12:O75" si="1">LN(K12/(1-K12))</f>
        <v>-0.18232155679395459</v>
      </c>
      <c r="O12" s="67">
        <f t="shared" si="1"/>
        <v>-4.0821994520254819E-2</v>
      </c>
      <c r="P12" s="4"/>
    </row>
    <row r="13" spans="1:17" x14ac:dyDescent="0.35">
      <c r="A13" s="4"/>
      <c r="B13" s="10" t="s">
        <v>7</v>
      </c>
      <c r="C13" s="73" t="s">
        <v>327</v>
      </c>
      <c r="D13" s="67">
        <v>27</v>
      </c>
      <c r="E13" s="67">
        <v>19</v>
      </c>
      <c r="F13" s="67">
        <v>11</v>
      </c>
      <c r="G13" s="67">
        <v>9.5</v>
      </c>
      <c r="H13" s="67">
        <v>6</v>
      </c>
      <c r="I13" s="67">
        <v>0</v>
      </c>
      <c r="J13" s="67">
        <v>1.4210526315789473</v>
      </c>
      <c r="K13" s="67">
        <v>0.40740740740740738</v>
      </c>
      <c r="L13" s="67">
        <v>0.36842105263157893</v>
      </c>
      <c r="M13" s="67">
        <f t="shared" si="0"/>
        <v>0.35139788683788858</v>
      </c>
      <c r="N13" s="67">
        <f t="shared" si="1"/>
        <v>-0.3746934494414107</v>
      </c>
      <c r="O13" s="67">
        <f t="shared" si="1"/>
        <v>-0.5389965007326869</v>
      </c>
      <c r="P13" s="4"/>
    </row>
    <row r="14" spans="1:17" x14ac:dyDescent="0.35">
      <c r="A14" s="4"/>
      <c r="B14" s="10" t="s">
        <v>7</v>
      </c>
      <c r="C14" s="73" t="s">
        <v>327</v>
      </c>
      <c r="D14" s="67">
        <v>17.2</v>
      </c>
      <c r="E14" s="67">
        <v>12.8</v>
      </c>
      <c r="F14" s="67">
        <v>8</v>
      </c>
      <c r="G14" s="67">
        <v>7.5</v>
      </c>
      <c r="H14" s="67">
        <v>5</v>
      </c>
      <c r="I14" s="67">
        <v>0</v>
      </c>
      <c r="J14" s="67">
        <v>1.3437499999999998</v>
      </c>
      <c r="K14" s="67">
        <v>0.46511627906976744</v>
      </c>
      <c r="L14" s="67">
        <v>0.33333333333333331</v>
      </c>
      <c r="M14" s="67">
        <f t="shared" si="0"/>
        <v>0.29546421289383573</v>
      </c>
      <c r="N14" s="67">
        <f t="shared" si="1"/>
        <v>-0.13976194237515885</v>
      </c>
      <c r="O14" s="67">
        <f t="shared" si="1"/>
        <v>-0.6931471805599454</v>
      </c>
      <c r="P14" s="4"/>
    </row>
    <row r="15" spans="1:17" x14ac:dyDescent="0.35">
      <c r="A15" s="4"/>
      <c r="B15" s="10" t="s">
        <v>7</v>
      </c>
      <c r="C15" s="73" t="s">
        <v>327</v>
      </c>
      <c r="D15" s="67">
        <v>25.5</v>
      </c>
      <c r="E15" s="67">
        <v>20</v>
      </c>
      <c r="F15" s="67">
        <v>12.5</v>
      </c>
      <c r="G15" s="67">
        <v>10.199999999999999</v>
      </c>
      <c r="H15" s="67">
        <v>4.5</v>
      </c>
      <c r="I15" s="67">
        <v>0</v>
      </c>
      <c r="J15" s="67">
        <v>1.2749999999999999</v>
      </c>
      <c r="K15" s="67">
        <v>0.49019607843137253</v>
      </c>
      <c r="L15" s="67">
        <v>0.55882352941176472</v>
      </c>
      <c r="M15" s="67">
        <f t="shared" si="0"/>
        <v>0.24294617861038939</v>
      </c>
      <c r="N15" s="67">
        <f t="shared" si="1"/>
        <v>-3.9220713153281267E-2</v>
      </c>
      <c r="O15" s="67">
        <f t="shared" si="1"/>
        <v>0.23638877806423053</v>
      </c>
      <c r="P15" s="4"/>
    </row>
    <row r="16" spans="1:17" x14ac:dyDescent="0.35">
      <c r="A16" s="4"/>
      <c r="B16" s="10" t="s">
        <v>7</v>
      </c>
      <c r="C16" s="73" t="s">
        <v>75</v>
      </c>
      <c r="D16" s="67">
        <v>25.981308411214957</v>
      </c>
      <c r="E16" s="67">
        <v>14.953271028037385</v>
      </c>
      <c r="F16" s="67">
        <v>9.3457943925233664</v>
      </c>
      <c r="G16" s="67">
        <v>7.3831775700934594</v>
      </c>
      <c r="H16" s="67">
        <v>5.8878504672897201</v>
      </c>
      <c r="I16" s="67">
        <v>0</v>
      </c>
      <c r="J16" s="67">
        <v>1.7375</v>
      </c>
      <c r="K16" s="67">
        <v>0.35971223021582738</v>
      </c>
      <c r="L16" s="67">
        <v>0.20253164556962036</v>
      </c>
      <c r="M16" s="67">
        <f t="shared" si="0"/>
        <v>0.55244729845681018</v>
      </c>
      <c r="N16" s="67">
        <f t="shared" si="1"/>
        <v>-0.57661336430399368</v>
      </c>
      <c r="O16" s="67">
        <f t="shared" si="1"/>
        <v>-1.3705460041517508</v>
      </c>
      <c r="P16" s="4"/>
    </row>
    <row r="17" spans="1:16" x14ac:dyDescent="0.35">
      <c r="A17" s="4"/>
      <c r="B17" s="10" t="s">
        <v>7</v>
      </c>
      <c r="C17" s="73" t="s">
        <v>75</v>
      </c>
      <c r="D17" s="67">
        <v>22.429906542056077</v>
      </c>
      <c r="E17" s="67">
        <v>13.271028037383179</v>
      </c>
      <c r="F17" s="67">
        <v>8.4112149532710294</v>
      </c>
      <c r="G17" s="67">
        <v>7.4766355140186924</v>
      </c>
      <c r="H17" s="67">
        <v>6.2616822429906547</v>
      </c>
      <c r="I17" s="67">
        <v>0</v>
      </c>
      <c r="J17" s="67">
        <v>1.6901408450704225</v>
      </c>
      <c r="K17" s="67">
        <v>0.375</v>
      </c>
      <c r="L17" s="67">
        <v>0.16250000000000003</v>
      </c>
      <c r="M17" s="67">
        <f t="shared" si="0"/>
        <v>0.52481186574073058</v>
      </c>
      <c r="N17" s="67">
        <f t="shared" si="1"/>
        <v>-0.51082562376599072</v>
      </c>
      <c r="O17" s="67">
        <f t="shared" si="1"/>
        <v>-1.639743261929429</v>
      </c>
      <c r="P17" s="4"/>
    </row>
    <row r="18" spans="1:16" x14ac:dyDescent="0.35">
      <c r="A18" s="4"/>
      <c r="B18" s="10" t="s">
        <v>7</v>
      </c>
      <c r="C18" s="73" t="s">
        <v>75</v>
      </c>
      <c r="D18" s="67">
        <v>20.093457943925237</v>
      </c>
      <c r="E18" s="67">
        <v>12.336448598130842</v>
      </c>
      <c r="F18" s="67">
        <v>7.4766355140186924</v>
      </c>
      <c r="G18" s="67">
        <v>6.4485981308411224</v>
      </c>
      <c r="H18" s="67">
        <v>4.5794392523364493</v>
      </c>
      <c r="I18" s="67">
        <v>0</v>
      </c>
      <c r="J18" s="67">
        <v>1.6287878787878791</v>
      </c>
      <c r="K18" s="67">
        <v>0.37209302325581395</v>
      </c>
      <c r="L18" s="67">
        <v>0.28985507246376813</v>
      </c>
      <c r="M18" s="67">
        <f t="shared" si="0"/>
        <v>0.48783610554129214</v>
      </c>
      <c r="N18" s="67">
        <f t="shared" si="1"/>
        <v>-0.52324814376454787</v>
      </c>
      <c r="O18" s="67">
        <f t="shared" si="1"/>
        <v>-0.89608802455663561</v>
      </c>
      <c r="P18" s="4"/>
    </row>
    <row r="19" spans="1:16" x14ac:dyDescent="0.35">
      <c r="A19" s="4"/>
      <c r="B19" s="10" t="s">
        <v>7</v>
      </c>
      <c r="C19" s="73" t="s">
        <v>70</v>
      </c>
      <c r="D19" s="67">
        <v>22.058823529411768</v>
      </c>
      <c r="E19" s="67">
        <v>16.397058823529413</v>
      </c>
      <c r="F19" s="67">
        <v>4.4117647058823533</v>
      </c>
      <c r="G19" s="67">
        <v>8.4558823529411775</v>
      </c>
      <c r="H19" s="67">
        <v>7.5</v>
      </c>
      <c r="I19" s="67">
        <v>0</v>
      </c>
      <c r="J19" s="67">
        <v>1.3452914798206279</v>
      </c>
      <c r="K19" s="67">
        <v>0.19999999999999998</v>
      </c>
      <c r="L19" s="67">
        <v>0.11304347826086968</v>
      </c>
      <c r="M19" s="67">
        <f t="shared" si="0"/>
        <v>0.2966107031960824</v>
      </c>
      <c r="N19" s="67">
        <f t="shared" si="1"/>
        <v>-1.3862943611198908</v>
      </c>
      <c r="O19" s="67">
        <f t="shared" si="1"/>
        <v>-2.0600234558227335</v>
      </c>
      <c r="P19" s="4"/>
    </row>
    <row r="20" spans="1:16" x14ac:dyDescent="0.35">
      <c r="A20" s="4"/>
      <c r="B20" s="10" t="s">
        <v>7</v>
      </c>
      <c r="C20" s="73" t="s">
        <v>70</v>
      </c>
      <c r="D20" s="67">
        <v>18.75</v>
      </c>
      <c r="E20" s="67">
        <v>13.602941176470589</v>
      </c>
      <c r="F20" s="67">
        <v>3.6764705882352944</v>
      </c>
      <c r="G20" s="67">
        <v>7.5735294117647065</v>
      </c>
      <c r="H20" s="67">
        <v>6.25</v>
      </c>
      <c r="I20" s="67">
        <v>0</v>
      </c>
      <c r="J20" s="67">
        <v>1.3783783783783783</v>
      </c>
      <c r="K20" s="67">
        <v>0.19607843137254904</v>
      </c>
      <c r="L20" s="67">
        <v>0.17475728155339812</v>
      </c>
      <c r="M20" s="67">
        <f t="shared" si="0"/>
        <v>0.32090772008010127</v>
      </c>
      <c r="N20" s="67">
        <f t="shared" si="1"/>
        <v>-1.410986973710262</v>
      </c>
      <c r="O20" s="67">
        <f t="shared" si="1"/>
        <v>-1.5522794985941515</v>
      </c>
      <c r="P20" s="4"/>
    </row>
    <row r="21" spans="1:16" x14ac:dyDescent="0.35">
      <c r="A21" s="4"/>
      <c r="B21" s="10" t="s">
        <v>7</v>
      </c>
      <c r="C21" s="73" t="s">
        <v>71</v>
      </c>
      <c r="D21" s="67">
        <v>14.705882352941178</v>
      </c>
      <c r="E21" s="67">
        <v>7.2058823529411775</v>
      </c>
      <c r="F21" s="67">
        <v>3.1617647058823533</v>
      </c>
      <c r="G21" s="67">
        <v>4.0441176470588243</v>
      </c>
      <c r="H21" s="67">
        <v>2.9411764705882355</v>
      </c>
      <c r="I21" s="67">
        <v>0</v>
      </c>
      <c r="J21" s="67">
        <v>2.0408163265306123</v>
      </c>
      <c r="K21" s="67">
        <v>0.215</v>
      </c>
      <c r="L21" s="67">
        <v>0.27272727272727282</v>
      </c>
      <c r="M21" s="67">
        <f t="shared" si="0"/>
        <v>0.71334988787746478</v>
      </c>
      <c r="N21" s="67">
        <f t="shared" si="1"/>
        <v>-1.2950456896547458</v>
      </c>
      <c r="O21" s="67">
        <f t="shared" si="1"/>
        <v>-0.98082925301172574</v>
      </c>
      <c r="P21" s="4"/>
    </row>
    <row r="22" spans="1:16" x14ac:dyDescent="0.35">
      <c r="A22" s="4"/>
      <c r="B22" s="10" t="s">
        <v>7</v>
      </c>
      <c r="C22" s="73" t="s">
        <v>71</v>
      </c>
      <c r="D22" s="67">
        <v>18.382352941176471</v>
      </c>
      <c r="E22" s="67">
        <v>9.1176470588235308</v>
      </c>
      <c r="F22" s="67">
        <v>5.1470588235294121</v>
      </c>
      <c r="G22" s="67">
        <v>4.632352941176471</v>
      </c>
      <c r="H22" s="67">
        <v>3.5294117647058827</v>
      </c>
      <c r="I22" s="67">
        <v>0</v>
      </c>
      <c r="J22" s="67">
        <v>2.0161290322580641</v>
      </c>
      <c r="K22" s="67">
        <v>0.28000000000000003</v>
      </c>
      <c r="L22" s="67">
        <v>0.23809523809523808</v>
      </c>
      <c r="M22" s="67">
        <f t="shared" si="0"/>
        <v>0.70117935225720929</v>
      </c>
      <c r="N22" s="67">
        <f t="shared" si="1"/>
        <v>-0.94446160884085117</v>
      </c>
      <c r="O22" s="67">
        <f t="shared" si="1"/>
        <v>-1.1631508098056809</v>
      </c>
      <c r="P22" s="4"/>
    </row>
    <row r="23" spans="1:16" x14ac:dyDescent="0.35">
      <c r="A23" s="4"/>
      <c r="B23" s="10" t="s">
        <v>7</v>
      </c>
      <c r="C23" s="73" t="s">
        <v>71</v>
      </c>
      <c r="D23" s="67">
        <v>23.235294117647062</v>
      </c>
      <c r="E23" s="67">
        <v>10.073529411764707</v>
      </c>
      <c r="F23" s="67">
        <v>7.3529411764705888</v>
      </c>
      <c r="G23" s="67">
        <v>5.0735294117647065</v>
      </c>
      <c r="H23" s="67">
        <v>3.8970588235294121</v>
      </c>
      <c r="I23" s="67">
        <v>0</v>
      </c>
      <c r="J23" s="67">
        <v>2.3065693430656937</v>
      </c>
      <c r="K23" s="67">
        <v>0.31645569620253161</v>
      </c>
      <c r="L23" s="67">
        <v>0.23188405797101452</v>
      </c>
      <c r="M23" s="67">
        <f t="shared" si="0"/>
        <v>0.83576128775878733</v>
      </c>
      <c r="N23" s="67">
        <f t="shared" si="1"/>
        <v>-0.77010822169607385</v>
      </c>
      <c r="O23" s="67">
        <f t="shared" si="1"/>
        <v>-1.1977031913123404</v>
      </c>
      <c r="P23" s="4"/>
    </row>
    <row r="24" spans="1:16" x14ac:dyDescent="0.35">
      <c r="A24" s="4"/>
      <c r="B24" s="10" t="s">
        <v>7</v>
      </c>
      <c r="C24" s="73" t="s">
        <v>72</v>
      </c>
      <c r="D24" s="67">
        <v>19.485294117647062</v>
      </c>
      <c r="E24" s="67">
        <v>12.426470588235293</v>
      </c>
      <c r="F24" s="67">
        <v>6.6176470588235299</v>
      </c>
      <c r="G24" s="67">
        <v>6.5441176470588243</v>
      </c>
      <c r="H24" s="67">
        <v>5.8088235294117654</v>
      </c>
      <c r="I24" s="67">
        <v>0</v>
      </c>
      <c r="J24" s="67">
        <v>1.5680473372781067</v>
      </c>
      <c r="K24" s="67">
        <v>0.33962264150943394</v>
      </c>
      <c r="L24" s="67">
        <v>0.11235955056179775</v>
      </c>
      <c r="M24" s="67">
        <f t="shared" si="0"/>
        <v>0.44983111106314888</v>
      </c>
      <c r="N24" s="67">
        <f t="shared" si="1"/>
        <v>-0.66497630359324911</v>
      </c>
      <c r="O24" s="67">
        <f t="shared" si="1"/>
        <v>-2.0668627594729756</v>
      </c>
      <c r="P24" s="4"/>
    </row>
    <row r="25" spans="1:16" x14ac:dyDescent="0.35">
      <c r="A25" s="4"/>
      <c r="B25" s="10" t="s">
        <v>7</v>
      </c>
      <c r="C25" s="73" t="s">
        <v>72</v>
      </c>
      <c r="D25" s="67">
        <v>18.75</v>
      </c>
      <c r="E25" s="67">
        <v>12.132352941176471</v>
      </c>
      <c r="F25" s="67">
        <v>5.1470588235294121</v>
      </c>
      <c r="G25" s="67">
        <v>6.7647058823529411</v>
      </c>
      <c r="H25" s="67">
        <v>6.25</v>
      </c>
      <c r="I25" s="67">
        <v>0</v>
      </c>
      <c r="J25" s="67">
        <v>1.5454545454545454</v>
      </c>
      <c r="K25" s="67">
        <v>0.27450980392156865</v>
      </c>
      <c r="L25" s="67">
        <v>7.6086956521739121E-2</v>
      </c>
      <c r="M25" s="67">
        <f t="shared" si="0"/>
        <v>0.4353180712578455</v>
      </c>
      <c r="N25" s="67">
        <f t="shared" si="1"/>
        <v>-0.97186058302896583</v>
      </c>
      <c r="O25" s="67">
        <f t="shared" si="1"/>
        <v>-2.4967411074350032</v>
      </c>
      <c r="P25" s="4"/>
    </row>
    <row r="26" spans="1:16" x14ac:dyDescent="0.35">
      <c r="A26" s="4"/>
      <c r="B26" s="10" t="s">
        <v>7</v>
      </c>
      <c r="C26" s="73" t="s">
        <v>73</v>
      </c>
      <c r="D26" s="67">
        <v>15.073529411764707</v>
      </c>
      <c r="E26" s="67">
        <v>7.132352941176471</v>
      </c>
      <c r="F26" s="67">
        <v>4.4117647058823533</v>
      </c>
      <c r="G26" s="67">
        <v>3.8235294117647061</v>
      </c>
      <c r="H26" s="67">
        <v>3.3088235294117649</v>
      </c>
      <c r="I26" s="67">
        <v>0</v>
      </c>
      <c r="J26" s="67">
        <v>2.1134020618556701</v>
      </c>
      <c r="K26" s="67">
        <v>0.29268292682926828</v>
      </c>
      <c r="L26" s="67">
        <v>0.13461538461538461</v>
      </c>
      <c r="M26" s="67">
        <f t="shared" si="0"/>
        <v>0.74829900063502541</v>
      </c>
      <c r="N26" s="67">
        <f t="shared" si="1"/>
        <v>-0.88238918019847368</v>
      </c>
      <c r="O26" s="67">
        <f t="shared" si="1"/>
        <v>-1.8607523407150066</v>
      </c>
      <c r="P26" s="4"/>
    </row>
    <row r="27" spans="1:16" x14ac:dyDescent="0.35">
      <c r="A27" s="4"/>
      <c r="B27" s="10" t="s">
        <v>7</v>
      </c>
      <c r="C27" s="73" t="s">
        <v>72</v>
      </c>
      <c r="D27" s="67">
        <v>16.47058823529412</v>
      </c>
      <c r="E27" s="67">
        <v>8.4558823529411775</v>
      </c>
      <c r="F27" s="67">
        <v>6.25</v>
      </c>
      <c r="G27" s="67">
        <v>3.9705882352941182</v>
      </c>
      <c r="H27" s="67">
        <v>3.3088235294117649</v>
      </c>
      <c r="I27" s="67">
        <v>0</v>
      </c>
      <c r="J27" s="67">
        <v>1.9478260869565218</v>
      </c>
      <c r="K27" s="67">
        <v>0.3794642857142857</v>
      </c>
      <c r="L27" s="67">
        <v>0.16666666666666671</v>
      </c>
      <c r="M27" s="67">
        <f t="shared" si="0"/>
        <v>0.66671392349178982</v>
      </c>
      <c r="N27" s="67">
        <f t="shared" si="1"/>
        <v>-0.49182267664037532</v>
      </c>
      <c r="O27" s="67">
        <f t="shared" si="1"/>
        <v>-1.6094379124341001</v>
      </c>
      <c r="P27" s="4"/>
    </row>
    <row r="28" spans="1:16" x14ac:dyDescent="0.35">
      <c r="A28" s="4"/>
      <c r="B28" s="10" t="s">
        <v>7</v>
      </c>
      <c r="C28" s="73" t="s">
        <v>72</v>
      </c>
      <c r="D28" s="67">
        <v>21.102941176470591</v>
      </c>
      <c r="E28" s="67">
        <v>11.397058823529413</v>
      </c>
      <c r="F28" s="67">
        <v>6.6176470588235299</v>
      </c>
      <c r="G28" s="67">
        <v>6.0294117647058822</v>
      </c>
      <c r="H28" s="67">
        <v>5.4411764705882355</v>
      </c>
      <c r="I28" s="67">
        <v>0</v>
      </c>
      <c r="J28" s="67">
        <v>1.8516129032258064</v>
      </c>
      <c r="K28" s="67">
        <v>0.31358885017421601</v>
      </c>
      <c r="L28" s="67">
        <v>9.7560975609756045E-2</v>
      </c>
      <c r="M28" s="67">
        <f t="shared" si="0"/>
        <v>0.61605709884037452</v>
      </c>
      <c r="N28" s="67">
        <f t="shared" si="1"/>
        <v>-0.78339405840772358</v>
      </c>
      <c r="O28" s="67">
        <f t="shared" si="1"/>
        <v>-2.2246235515243344</v>
      </c>
      <c r="P28" s="4"/>
    </row>
    <row r="29" spans="1:16" x14ac:dyDescent="0.35">
      <c r="A29" s="4"/>
      <c r="B29" s="10" t="s">
        <v>7</v>
      </c>
      <c r="C29" s="73" t="s">
        <v>72</v>
      </c>
      <c r="D29" s="67">
        <v>23.676470588235297</v>
      </c>
      <c r="E29" s="67">
        <v>12.132352941176471</v>
      </c>
      <c r="F29" s="67">
        <v>9.1911764705882355</v>
      </c>
      <c r="G29" s="67">
        <v>5.7352941176470589</v>
      </c>
      <c r="H29" s="67">
        <v>4.8529411764705888</v>
      </c>
      <c r="I29" s="67">
        <v>0</v>
      </c>
      <c r="J29" s="67">
        <v>1.9515151515151516</v>
      </c>
      <c r="K29" s="67">
        <v>0.38819875776397511</v>
      </c>
      <c r="L29" s="67">
        <v>0.15384615384615377</v>
      </c>
      <c r="M29" s="67">
        <f t="shared" si="0"/>
        <v>0.66860607164382779</v>
      </c>
      <c r="N29" s="67">
        <f t="shared" si="1"/>
        <v>-0.45488999143568754</v>
      </c>
      <c r="O29" s="67">
        <f t="shared" si="1"/>
        <v>-1.7047480922384257</v>
      </c>
      <c r="P29" s="4"/>
    </row>
    <row r="30" spans="1:16" x14ac:dyDescent="0.35">
      <c r="A30" s="4"/>
      <c r="B30" s="10" t="s">
        <v>7</v>
      </c>
      <c r="C30" s="73" t="s">
        <v>322</v>
      </c>
      <c r="D30" s="67">
        <v>18.382352941176471</v>
      </c>
      <c r="E30" s="67">
        <v>8.3088235294117663</v>
      </c>
      <c r="F30" s="67">
        <v>4.7794117647058822</v>
      </c>
      <c r="G30" s="67">
        <v>4.2647058823529411</v>
      </c>
      <c r="H30" s="67">
        <v>3.6029411764705888</v>
      </c>
      <c r="I30" s="67">
        <v>0</v>
      </c>
      <c r="J30" s="67">
        <v>2.2123893805309729</v>
      </c>
      <c r="K30" s="67">
        <v>0.26</v>
      </c>
      <c r="L30" s="67">
        <v>0.15517241379310331</v>
      </c>
      <c r="M30" s="67">
        <f t="shared" si="0"/>
        <v>0.79407309914990565</v>
      </c>
      <c r="N30" s="67">
        <f t="shared" si="1"/>
        <v>-1.0459685551826876</v>
      </c>
      <c r="O30" s="67">
        <f t="shared" si="1"/>
        <v>-1.6945957207744082</v>
      </c>
      <c r="P30" s="4"/>
    </row>
    <row r="31" spans="1:16" x14ac:dyDescent="0.35">
      <c r="A31" s="4"/>
      <c r="B31" s="10" t="s">
        <v>7</v>
      </c>
      <c r="C31" s="73" t="s">
        <v>322</v>
      </c>
      <c r="D31" s="67">
        <v>25.220588235294116</v>
      </c>
      <c r="E31" s="67">
        <v>11.544117647058824</v>
      </c>
      <c r="F31" s="67">
        <v>12.5</v>
      </c>
      <c r="G31" s="67">
        <v>6.6176470588235299</v>
      </c>
      <c r="H31" s="67">
        <v>5.1470588235294121</v>
      </c>
      <c r="I31" s="67">
        <v>0</v>
      </c>
      <c r="J31" s="67">
        <v>2.1847133757961781</v>
      </c>
      <c r="K31" s="67">
        <v>0.49562682215743442</v>
      </c>
      <c r="L31" s="67">
        <v>0.22222222222222221</v>
      </c>
      <c r="M31" s="67">
        <f t="shared" si="0"/>
        <v>0.78148464181763178</v>
      </c>
      <c r="N31" s="67">
        <f t="shared" si="1"/>
        <v>-1.7493157447517005E-2</v>
      </c>
      <c r="O31" s="67">
        <f t="shared" si="1"/>
        <v>-1.2527629684953681</v>
      </c>
      <c r="P31" s="4"/>
    </row>
    <row r="32" spans="1:16" x14ac:dyDescent="0.35">
      <c r="A32" s="4"/>
      <c r="B32" s="10" t="s">
        <v>7</v>
      </c>
      <c r="C32" s="73" t="s">
        <v>99</v>
      </c>
      <c r="D32" s="67">
        <v>17.279411764705884</v>
      </c>
      <c r="E32" s="67">
        <v>9.1911764705882355</v>
      </c>
      <c r="F32" s="67">
        <v>6.6176470588235299</v>
      </c>
      <c r="G32" s="67">
        <v>4.5588235294117654</v>
      </c>
      <c r="H32" s="67">
        <v>4.0441176470588243</v>
      </c>
      <c r="I32" s="67">
        <v>0</v>
      </c>
      <c r="J32" s="67">
        <v>1.8800000000000001</v>
      </c>
      <c r="K32" s="67">
        <v>0.38297872340425532</v>
      </c>
      <c r="L32" s="67">
        <v>0.11290322580645158</v>
      </c>
      <c r="M32" s="67">
        <f t="shared" si="0"/>
        <v>0.63127177684185787</v>
      </c>
      <c r="N32" s="67">
        <f t="shared" si="1"/>
        <v>-0.47692407209030929</v>
      </c>
      <c r="O32" s="67">
        <f t="shared" si="1"/>
        <v>-2.0614230361771577</v>
      </c>
      <c r="P32" s="4"/>
    </row>
    <row r="33" spans="1:16" x14ac:dyDescent="0.35">
      <c r="A33" s="4"/>
      <c r="B33" s="10" t="s">
        <v>7</v>
      </c>
      <c r="C33" s="73" t="s">
        <v>100</v>
      </c>
      <c r="D33" s="67">
        <v>15.441176470588236</v>
      </c>
      <c r="E33" s="67">
        <v>8.4558823529411775</v>
      </c>
      <c r="F33" s="67">
        <v>5.1470588235294121</v>
      </c>
      <c r="G33" s="67">
        <v>4.1911764705882355</v>
      </c>
      <c r="H33" s="67">
        <v>2.7205882352941178</v>
      </c>
      <c r="I33" s="67">
        <v>0</v>
      </c>
      <c r="J33" s="67">
        <v>1.826086956521739</v>
      </c>
      <c r="K33" s="67">
        <v>0.33333333333333337</v>
      </c>
      <c r="L33" s="67">
        <v>0.35087719298245612</v>
      </c>
      <c r="M33" s="67">
        <f t="shared" si="0"/>
        <v>0.60217540235421851</v>
      </c>
      <c r="N33" s="67">
        <f t="shared" si="1"/>
        <v>-0.69314718055994506</v>
      </c>
      <c r="O33" s="67">
        <f t="shared" si="1"/>
        <v>-0.6151856390902336</v>
      </c>
      <c r="P33" s="4"/>
    </row>
    <row r="34" spans="1:16" x14ac:dyDescent="0.35">
      <c r="A34" s="4"/>
      <c r="B34" s="10" t="s">
        <v>7</v>
      </c>
      <c r="C34" s="73" t="s">
        <v>100</v>
      </c>
      <c r="D34" s="67">
        <v>19.485294117647062</v>
      </c>
      <c r="E34" s="67">
        <v>13.97058823529412</v>
      </c>
      <c r="F34" s="67">
        <v>5.882352941176471</v>
      </c>
      <c r="G34" s="67">
        <v>7.7205882352941178</v>
      </c>
      <c r="H34" s="67">
        <v>5.2941176470588243</v>
      </c>
      <c r="I34" s="67">
        <v>0</v>
      </c>
      <c r="J34" s="67">
        <v>1.3947368421052633</v>
      </c>
      <c r="K34" s="67">
        <v>0.30188679245283018</v>
      </c>
      <c r="L34" s="67">
        <v>0.31428571428571422</v>
      </c>
      <c r="M34" s="67">
        <f t="shared" si="0"/>
        <v>0.33270575382573614</v>
      </c>
      <c r="N34" s="67">
        <f t="shared" si="1"/>
        <v>-0.83832919040444331</v>
      </c>
      <c r="O34" s="67">
        <f t="shared" si="1"/>
        <v>-0.78015855754957519</v>
      </c>
      <c r="P34" s="4"/>
    </row>
    <row r="35" spans="1:16" x14ac:dyDescent="0.35">
      <c r="A35" s="4"/>
      <c r="B35" s="10" t="s">
        <v>7</v>
      </c>
      <c r="C35" s="73" t="s">
        <v>97</v>
      </c>
      <c r="D35" s="67">
        <v>20.22058823529412</v>
      </c>
      <c r="E35" s="67">
        <v>9.1911764705882355</v>
      </c>
      <c r="F35" s="67">
        <v>8.8235294117647065</v>
      </c>
      <c r="G35" s="67">
        <v>4.2647058823529411</v>
      </c>
      <c r="H35" s="67">
        <v>3.6764705882352944</v>
      </c>
      <c r="I35" s="67">
        <v>0</v>
      </c>
      <c r="J35" s="67">
        <v>2.2000000000000002</v>
      </c>
      <c r="K35" s="67">
        <v>0.43636363636363634</v>
      </c>
      <c r="L35" s="67">
        <v>0.13793103448275854</v>
      </c>
      <c r="M35" s="67">
        <f t="shared" si="0"/>
        <v>0.78845736036427028</v>
      </c>
      <c r="N35" s="67">
        <f t="shared" si="1"/>
        <v>-0.2559333741372008</v>
      </c>
      <c r="O35" s="67">
        <f t="shared" si="1"/>
        <v>-1.8325814637483109</v>
      </c>
      <c r="P35" s="4"/>
    </row>
    <row r="36" spans="1:16" x14ac:dyDescent="0.35">
      <c r="A36" s="4"/>
      <c r="B36" s="10" t="s">
        <v>7</v>
      </c>
      <c r="C36" s="73" t="s">
        <v>323</v>
      </c>
      <c r="D36" s="67">
        <v>18.382352941176471</v>
      </c>
      <c r="E36" s="67">
        <v>7.9411764705882364</v>
      </c>
      <c r="F36" s="67">
        <v>7.3529411764705888</v>
      </c>
      <c r="G36" s="67">
        <v>3.8970588235294121</v>
      </c>
      <c r="H36" s="67">
        <v>3.3088235294117649</v>
      </c>
      <c r="I36" s="67">
        <v>0</v>
      </c>
      <c r="J36" s="67">
        <v>2.3148148148148144</v>
      </c>
      <c r="K36" s="67">
        <v>0.4</v>
      </c>
      <c r="L36" s="67">
        <v>0.15094339622641512</v>
      </c>
      <c r="M36" s="67">
        <f t="shared" si="0"/>
        <v>0.83932969073802655</v>
      </c>
      <c r="N36" s="67">
        <f t="shared" si="1"/>
        <v>-0.40546510810816427</v>
      </c>
      <c r="O36" s="67">
        <f t="shared" si="1"/>
        <v>-1.7272209480904839</v>
      </c>
      <c r="P36" s="4"/>
    </row>
    <row r="37" spans="1:16" x14ac:dyDescent="0.35">
      <c r="A37" s="4"/>
      <c r="B37" s="10" t="s">
        <v>7</v>
      </c>
      <c r="C37" s="73" t="s">
        <v>323</v>
      </c>
      <c r="D37" s="67">
        <v>30.147058823529413</v>
      </c>
      <c r="E37" s="67">
        <v>13.23529411764706</v>
      </c>
      <c r="F37" s="67">
        <v>11.764705882352942</v>
      </c>
      <c r="G37" s="67">
        <v>6.4705882352941186</v>
      </c>
      <c r="H37" s="67">
        <v>5.3676470588235299</v>
      </c>
      <c r="I37" s="67">
        <v>0</v>
      </c>
      <c r="J37" s="67">
        <v>2.2777777777777777</v>
      </c>
      <c r="K37" s="67">
        <v>0.3902439024390244</v>
      </c>
      <c r="L37" s="67">
        <v>0.1704545454545455</v>
      </c>
      <c r="M37" s="67">
        <f t="shared" si="0"/>
        <v>0.8232003088081431</v>
      </c>
      <c r="N37" s="67">
        <f t="shared" si="1"/>
        <v>-0.44628710262841947</v>
      </c>
      <c r="O37" s="67">
        <f t="shared" si="1"/>
        <v>-1.5824092400461807</v>
      </c>
      <c r="P37" s="4"/>
    </row>
    <row r="38" spans="1:16" x14ac:dyDescent="0.35">
      <c r="A38" s="4"/>
      <c r="B38" s="10" t="s">
        <v>7</v>
      </c>
      <c r="C38" s="73" t="s">
        <v>94</v>
      </c>
      <c r="D38" s="67">
        <v>14.852941176470589</v>
      </c>
      <c r="E38" s="67">
        <v>6.25</v>
      </c>
      <c r="F38" s="67">
        <v>2.9411764705882355</v>
      </c>
      <c r="G38" s="67">
        <v>3.3088235294117649</v>
      </c>
      <c r="H38" s="67">
        <v>2.7941176470588238</v>
      </c>
      <c r="I38" s="67">
        <v>0</v>
      </c>
      <c r="J38" s="67">
        <v>2.3764705882352941</v>
      </c>
      <c r="K38" s="67">
        <v>0.19801980198019803</v>
      </c>
      <c r="L38" s="67">
        <v>0.15555555555555553</v>
      </c>
      <c r="M38" s="67">
        <f t="shared" si="0"/>
        <v>0.8656164409108883</v>
      </c>
      <c r="N38" s="67">
        <f t="shared" si="1"/>
        <v>-1.3987168811184478</v>
      </c>
      <c r="O38" s="67">
        <f t="shared" si="1"/>
        <v>-1.6916760106710726</v>
      </c>
      <c r="P38" s="4"/>
    </row>
    <row r="39" spans="1:16" x14ac:dyDescent="0.35">
      <c r="A39" s="4"/>
      <c r="B39" s="10" t="s">
        <v>7</v>
      </c>
      <c r="C39" s="73" t="s">
        <v>92</v>
      </c>
      <c r="D39" s="67">
        <v>23.529411764705884</v>
      </c>
      <c r="E39" s="67">
        <v>11.029411764705884</v>
      </c>
      <c r="F39" s="67">
        <v>7.3529411764705888</v>
      </c>
      <c r="G39" s="67">
        <v>5.7352941176470589</v>
      </c>
      <c r="H39" s="67">
        <v>5</v>
      </c>
      <c r="I39" s="67">
        <v>0</v>
      </c>
      <c r="J39" s="67">
        <v>2.1333333333333333</v>
      </c>
      <c r="K39" s="67">
        <v>0.3125</v>
      </c>
      <c r="L39" s="67">
        <v>0.12820512820512822</v>
      </c>
      <c r="M39" s="67">
        <f t="shared" si="0"/>
        <v>0.75768570169751648</v>
      </c>
      <c r="N39" s="67">
        <f t="shared" si="1"/>
        <v>-0.78845736036427017</v>
      </c>
      <c r="O39" s="67">
        <f t="shared" si="1"/>
        <v>-1.9169226121820611</v>
      </c>
      <c r="P39" s="4"/>
    </row>
    <row r="40" spans="1:16" x14ac:dyDescent="0.35">
      <c r="A40" s="4"/>
      <c r="B40" s="10" t="s">
        <v>7</v>
      </c>
      <c r="C40" s="73" t="s">
        <v>93</v>
      </c>
      <c r="D40" s="67">
        <v>21.323529411764707</v>
      </c>
      <c r="E40" s="67">
        <v>11.764705882352942</v>
      </c>
      <c r="F40" s="67">
        <v>6.25</v>
      </c>
      <c r="G40" s="67">
        <v>5.882352941176471</v>
      </c>
      <c r="H40" s="67">
        <v>4.4117647058823533</v>
      </c>
      <c r="I40" s="67">
        <v>0</v>
      </c>
      <c r="J40" s="67">
        <v>1.8125</v>
      </c>
      <c r="K40" s="67">
        <v>0.29310344827586204</v>
      </c>
      <c r="L40" s="67">
        <v>0.25</v>
      </c>
      <c r="M40" s="67">
        <f t="shared" si="0"/>
        <v>0.59470710774669278</v>
      </c>
      <c r="N40" s="67">
        <f t="shared" si="1"/>
        <v>-0.88035872264809178</v>
      </c>
      <c r="O40" s="67">
        <f t="shared" si="1"/>
        <v>-1.0986122886681098</v>
      </c>
      <c r="P40" s="4"/>
    </row>
    <row r="41" spans="1:16" x14ac:dyDescent="0.35">
      <c r="A41" s="4"/>
      <c r="B41" s="10" t="s">
        <v>7</v>
      </c>
      <c r="C41" s="73" t="s">
        <v>93</v>
      </c>
      <c r="D41" s="67">
        <v>33.82352941176471</v>
      </c>
      <c r="E41" s="67">
        <v>18.382352941176471</v>
      </c>
      <c r="F41" s="67">
        <v>11.764705882352942</v>
      </c>
      <c r="G41" s="67">
        <v>8.9705882352941178</v>
      </c>
      <c r="H41" s="67">
        <v>6.9852941176470598</v>
      </c>
      <c r="I41" s="67">
        <v>0</v>
      </c>
      <c r="J41" s="67">
        <v>1.84</v>
      </c>
      <c r="K41" s="67">
        <v>0.34782608695652173</v>
      </c>
      <c r="L41" s="67">
        <v>0.22131147540983598</v>
      </c>
      <c r="M41" s="67">
        <f t="shared" si="0"/>
        <v>0.60976557162089429</v>
      </c>
      <c r="N41" s="67">
        <f t="shared" si="1"/>
        <v>-0.62860865942237421</v>
      </c>
      <c r="O41" s="67">
        <f t="shared" si="1"/>
        <v>-1.2580400255962123</v>
      </c>
      <c r="P41" s="4"/>
    </row>
    <row r="42" spans="1:16" x14ac:dyDescent="0.35">
      <c r="A42" s="4"/>
      <c r="B42" s="10" t="s">
        <v>7</v>
      </c>
      <c r="C42" s="73" t="s">
        <v>91</v>
      </c>
      <c r="D42" s="67">
        <v>23.161764705882355</v>
      </c>
      <c r="E42" s="67">
        <v>12.132352941176471</v>
      </c>
      <c r="F42" s="67">
        <v>11.029411764705884</v>
      </c>
      <c r="G42" s="67">
        <v>6.9852941176470598</v>
      </c>
      <c r="H42" s="67">
        <v>4.4117647058823533</v>
      </c>
      <c r="I42" s="67">
        <v>0</v>
      </c>
      <c r="J42" s="67">
        <v>1.9090909090909092</v>
      </c>
      <c r="K42" s="67">
        <v>0.47619047619047622</v>
      </c>
      <c r="L42" s="67">
        <v>0.36842105263157898</v>
      </c>
      <c r="M42" s="67">
        <f t="shared" si="0"/>
        <v>0.64662716492505246</v>
      </c>
      <c r="N42" s="67">
        <f t="shared" si="1"/>
        <v>-9.5310179804324643E-2</v>
      </c>
      <c r="O42" s="67">
        <f t="shared" si="1"/>
        <v>-0.5389965007326869</v>
      </c>
      <c r="P42" s="4"/>
    </row>
    <row r="43" spans="1:16" x14ac:dyDescent="0.35">
      <c r="A43" s="4"/>
      <c r="B43" s="10" t="s">
        <v>7</v>
      </c>
      <c r="C43" s="73" t="s">
        <v>90</v>
      </c>
      <c r="D43" s="67">
        <v>21.691176470588236</v>
      </c>
      <c r="E43" s="67">
        <v>12.5</v>
      </c>
      <c r="F43" s="67">
        <v>8.0882352941176485</v>
      </c>
      <c r="G43" s="67">
        <v>6.6176470588235299</v>
      </c>
      <c r="H43" s="67">
        <v>5</v>
      </c>
      <c r="I43" s="67">
        <v>0</v>
      </c>
      <c r="J43" s="67">
        <v>1.7352941176470589</v>
      </c>
      <c r="K43" s="67">
        <v>0.37288135593220345</v>
      </c>
      <c r="L43" s="67">
        <v>0.24444444444444449</v>
      </c>
      <c r="M43" s="67">
        <f t="shared" si="0"/>
        <v>0.55117691928955814</v>
      </c>
      <c r="N43" s="67">
        <f t="shared" si="1"/>
        <v>-0.51987545928590817</v>
      </c>
      <c r="O43" s="67">
        <f t="shared" si="1"/>
        <v>-1.1284652518177907</v>
      </c>
      <c r="P43" s="4"/>
    </row>
    <row r="44" spans="1:16" x14ac:dyDescent="0.35">
      <c r="A44" s="4"/>
      <c r="B44" s="10" t="s">
        <v>7</v>
      </c>
      <c r="C44" s="73" t="s">
        <v>89</v>
      </c>
      <c r="D44" s="67">
        <v>17.553191489361701</v>
      </c>
      <c r="E44" s="67">
        <v>9.5744680851063819</v>
      </c>
      <c r="F44" s="67">
        <v>6.3829787234042552</v>
      </c>
      <c r="G44" s="67">
        <v>4.2553191489361701</v>
      </c>
      <c r="H44" s="67">
        <v>3.4042553191489362</v>
      </c>
      <c r="I44" s="67">
        <v>0</v>
      </c>
      <c r="J44" s="67">
        <v>1.8333333333333335</v>
      </c>
      <c r="K44" s="67">
        <v>0.36363636363636365</v>
      </c>
      <c r="L44" s="67">
        <v>0.19999999999999998</v>
      </c>
      <c r="M44" s="67">
        <f t="shared" si="0"/>
        <v>0.6061358035703156</v>
      </c>
      <c r="N44" s="67">
        <f t="shared" si="1"/>
        <v>-0.55961578793542255</v>
      </c>
      <c r="O44" s="67">
        <f t="shared" si="1"/>
        <v>-1.3862943611198908</v>
      </c>
      <c r="P44" s="4"/>
    </row>
    <row r="45" spans="1:16" x14ac:dyDescent="0.35">
      <c r="A45" s="4"/>
      <c r="B45" s="10" t="s">
        <v>7</v>
      </c>
      <c r="C45" s="73" t="s">
        <v>89</v>
      </c>
      <c r="D45" s="67">
        <v>20.955882352941178</v>
      </c>
      <c r="E45" s="67">
        <v>11.397058823529413</v>
      </c>
      <c r="F45" s="67">
        <v>8.0882352941176485</v>
      </c>
      <c r="G45" s="67">
        <v>5.1470588235294121</v>
      </c>
      <c r="H45" s="67">
        <v>3.6764705882352944</v>
      </c>
      <c r="I45" s="67">
        <v>0</v>
      </c>
      <c r="J45" s="67">
        <v>1.8387096774193548</v>
      </c>
      <c r="K45" s="67">
        <v>0.38596491228070179</v>
      </c>
      <c r="L45" s="67">
        <v>0.2857142857142857</v>
      </c>
      <c r="M45" s="67">
        <f t="shared" si="0"/>
        <v>0.60906406334940388</v>
      </c>
      <c r="N45" s="67">
        <f t="shared" si="1"/>
        <v>-0.46430560813109767</v>
      </c>
      <c r="O45" s="67">
        <f t="shared" si="1"/>
        <v>-0.91629073187415511</v>
      </c>
      <c r="P45" s="4"/>
    </row>
    <row r="46" spans="1:16" x14ac:dyDescent="0.35">
      <c r="A46" s="4"/>
      <c r="B46" s="10" t="s">
        <v>7</v>
      </c>
      <c r="C46" s="73" t="s">
        <v>127</v>
      </c>
      <c r="D46" s="67">
        <v>28.676470588235297</v>
      </c>
      <c r="E46" s="67">
        <v>14.558823529411766</v>
      </c>
      <c r="F46" s="67">
        <v>10.294117647058824</v>
      </c>
      <c r="G46" s="67">
        <v>6.6176470588235299</v>
      </c>
      <c r="H46" s="67">
        <v>5.1470588235294121</v>
      </c>
      <c r="I46" s="67">
        <v>0</v>
      </c>
      <c r="J46" s="67">
        <v>1.9696969696969697</v>
      </c>
      <c r="K46" s="67">
        <v>0.35897435897435898</v>
      </c>
      <c r="L46" s="67">
        <v>0.22222222222222221</v>
      </c>
      <c r="M46" s="67">
        <f t="shared" si="0"/>
        <v>0.6778797084291569</v>
      </c>
      <c r="N46" s="67">
        <f t="shared" si="1"/>
        <v>-0.57981849525294205</v>
      </c>
      <c r="O46" s="67">
        <f t="shared" si="1"/>
        <v>-1.2527629684953681</v>
      </c>
      <c r="P46" s="4"/>
    </row>
    <row r="47" spans="1:16" x14ac:dyDescent="0.35">
      <c r="A47" s="4"/>
      <c r="B47" s="10" t="s">
        <v>7</v>
      </c>
      <c r="C47" s="73" t="s">
        <v>126</v>
      </c>
      <c r="D47" s="67">
        <v>19.852941176470591</v>
      </c>
      <c r="E47" s="67">
        <v>12.5</v>
      </c>
      <c r="F47" s="67">
        <v>1.4705882352941178</v>
      </c>
      <c r="G47" s="67">
        <v>4.0441176470588243</v>
      </c>
      <c r="H47" s="67">
        <v>2.5735294117647061</v>
      </c>
      <c r="I47" s="67">
        <v>0</v>
      </c>
      <c r="J47" s="67">
        <v>1.5882352941176472</v>
      </c>
      <c r="K47" s="67">
        <v>7.407407407407407E-2</v>
      </c>
      <c r="L47" s="67">
        <v>0.3636363636363637</v>
      </c>
      <c r="M47" s="67">
        <f t="shared" si="0"/>
        <v>0.46262352194811307</v>
      </c>
      <c r="N47" s="67">
        <f t="shared" si="1"/>
        <v>-2.5257286443082556</v>
      </c>
      <c r="O47" s="67">
        <f t="shared" si="1"/>
        <v>-0.55961578793542233</v>
      </c>
      <c r="P47" s="4"/>
    </row>
    <row r="48" spans="1:16" x14ac:dyDescent="0.35">
      <c r="A48" s="4"/>
      <c r="B48" s="10" t="s">
        <v>7</v>
      </c>
      <c r="C48" s="73" t="s">
        <v>324</v>
      </c>
      <c r="D48" s="67">
        <v>21.691176470588236</v>
      </c>
      <c r="E48" s="67">
        <v>10.882352941176471</v>
      </c>
      <c r="F48" s="67">
        <v>10.294117647058824</v>
      </c>
      <c r="G48" s="67">
        <v>5</v>
      </c>
      <c r="H48" s="67">
        <v>4.7794117647058822</v>
      </c>
      <c r="I48" s="67">
        <v>0</v>
      </c>
      <c r="J48" s="67">
        <v>1.9932432432432432</v>
      </c>
      <c r="K48" s="67">
        <v>0.47457627118644069</v>
      </c>
      <c r="L48" s="67">
        <v>4.4117647058823553E-2</v>
      </c>
      <c r="M48" s="67">
        <f t="shared" si="0"/>
        <v>0.68976308257570473</v>
      </c>
      <c r="N48" s="67">
        <f t="shared" si="1"/>
        <v>-0.10178269430994223</v>
      </c>
      <c r="O48" s="67">
        <f t="shared" si="1"/>
        <v>-3.0757749812275268</v>
      </c>
      <c r="P48" s="4"/>
    </row>
    <row r="49" spans="1:16" x14ac:dyDescent="0.35">
      <c r="A49" s="4"/>
      <c r="B49" s="10" t="s">
        <v>7</v>
      </c>
      <c r="C49" s="73" t="s">
        <v>324</v>
      </c>
      <c r="D49" s="67">
        <v>25.735294117647062</v>
      </c>
      <c r="E49" s="67">
        <v>12.5</v>
      </c>
      <c r="F49" s="67">
        <v>13.23529411764706</v>
      </c>
      <c r="G49" s="67">
        <v>5.882352941176471</v>
      </c>
      <c r="H49" s="67">
        <v>5.514705882352942</v>
      </c>
      <c r="I49" s="67">
        <v>0</v>
      </c>
      <c r="J49" s="67">
        <v>2.0588235294117649</v>
      </c>
      <c r="K49" s="67">
        <v>0.51428571428571423</v>
      </c>
      <c r="L49" s="67">
        <v>6.2499999999999924E-2</v>
      </c>
      <c r="M49" s="67">
        <f t="shared" si="0"/>
        <v>0.72213471743319768</v>
      </c>
      <c r="N49" s="67">
        <f t="shared" si="1"/>
        <v>5.7158413839948415E-2</v>
      </c>
      <c r="O49" s="67">
        <f t="shared" si="1"/>
        <v>-2.7080502011022114</v>
      </c>
      <c r="P49" s="4"/>
    </row>
    <row r="50" spans="1:16" x14ac:dyDescent="0.35">
      <c r="A50" s="4"/>
      <c r="B50" s="10" t="s">
        <v>7</v>
      </c>
      <c r="C50" s="73" t="s">
        <v>325</v>
      </c>
      <c r="D50" s="67">
        <v>25.220588235294116</v>
      </c>
      <c r="E50" s="67">
        <v>9.5588235294117645</v>
      </c>
      <c r="F50" s="67">
        <v>10.661764705882353</v>
      </c>
      <c r="G50" s="67">
        <v>4.7794117647058822</v>
      </c>
      <c r="H50" s="67">
        <v>3.9705882352941182</v>
      </c>
      <c r="I50" s="67">
        <v>0</v>
      </c>
      <c r="J50" s="67">
        <v>2.6384615384615384</v>
      </c>
      <c r="K50" s="67">
        <v>0.42274052478134116</v>
      </c>
      <c r="L50" s="67">
        <v>0.1692307692307691</v>
      </c>
      <c r="M50" s="67">
        <f t="shared" si="0"/>
        <v>0.9701959967103575</v>
      </c>
      <c r="N50" s="67">
        <f t="shared" si="1"/>
        <v>-0.3115332882739606</v>
      </c>
      <c r="O50" s="67">
        <f t="shared" si="1"/>
        <v>-1.5910887737659047</v>
      </c>
      <c r="P50" s="4"/>
    </row>
    <row r="51" spans="1:16" x14ac:dyDescent="0.35">
      <c r="A51" s="4"/>
      <c r="B51" s="10" t="s">
        <v>7</v>
      </c>
      <c r="C51" s="73" t="s">
        <v>325</v>
      </c>
      <c r="D51" s="67">
        <v>22.058823529411768</v>
      </c>
      <c r="E51" s="67">
        <v>7.132352941176471</v>
      </c>
      <c r="F51" s="67">
        <v>8.0882352941176485</v>
      </c>
      <c r="G51" s="67">
        <v>4.0441176470588243</v>
      </c>
      <c r="H51" s="67">
        <v>3.6764705882352944</v>
      </c>
      <c r="I51" s="67">
        <v>0</v>
      </c>
      <c r="J51" s="67">
        <v>3.0927835051546393</v>
      </c>
      <c r="K51" s="67">
        <v>0.3666666666666667</v>
      </c>
      <c r="L51" s="67">
        <v>9.0909090909091009E-2</v>
      </c>
      <c r="M51" s="67">
        <f t="shared" si="0"/>
        <v>1.1290714961528183</v>
      </c>
      <c r="N51" s="67">
        <f t="shared" si="1"/>
        <v>-0.54654370636806993</v>
      </c>
      <c r="O51" s="67">
        <f t="shared" si="1"/>
        <v>-2.3025850929940446</v>
      </c>
      <c r="P51" s="4"/>
    </row>
    <row r="52" spans="1:16" x14ac:dyDescent="0.35">
      <c r="A52" s="4"/>
      <c r="B52" s="10" t="s">
        <v>7</v>
      </c>
      <c r="C52" s="73" t="s">
        <v>109</v>
      </c>
      <c r="D52" s="67">
        <v>20.588235294117649</v>
      </c>
      <c r="E52" s="67">
        <v>9.3382352941176467</v>
      </c>
      <c r="F52" s="67">
        <v>6.25</v>
      </c>
      <c r="G52" s="67">
        <v>5</v>
      </c>
      <c r="H52" s="67">
        <v>4.5588235294117654</v>
      </c>
      <c r="I52" s="67">
        <v>0</v>
      </c>
      <c r="J52" s="67">
        <v>2.204724409448819</v>
      </c>
      <c r="K52" s="67">
        <v>0.30357142857142855</v>
      </c>
      <c r="L52" s="67">
        <v>8.8235294117646926E-2</v>
      </c>
      <c r="M52" s="67">
        <f t="shared" si="0"/>
        <v>0.7906025167106584</v>
      </c>
      <c r="N52" s="67">
        <f t="shared" si="1"/>
        <v>-0.83034830207343036</v>
      </c>
      <c r="O52" s="67">
        <f t="shared" si="1"/>
        <v>-2.335374915817038</v>
      </c>
      <c r="P52" s="4"/>
    </row>
    <row r="53" spans="1:16" x14ac:dyDescent="0.35">
      <c r="A53" s="4"/>
      <c r="B53" s="10" t="s">
        <v>7</v>
      </c>
      <c r="C53" s="73" t="s">
        <v>109</v>
      </c>
      <c r="D53" s="67">
        <v>10.416666666666666</v>
      </c>
      <c r="E53" s="67">
        <v>5.9027777777777777</v>
      </c>
      <c r="F53" s="67">
        <v>3.4722222222222223</v>
      </c>
      <c r="G53" s="67">
        <v>2.9166666666666665</v>
      </c>
      <c r="H53" s="67">
        <v>2.6388888888888888</v>
      </c>
      <c r="I53" s="67">
        <v>0</v>
      </c>
      <c r="J53" s="67">
        <v>1.7647058823529411</v>
      </c>
      <c r="K53" s="67">
        <v>0.33333333333333337</v>
      </c>
      <c r="L53" s="67">
        <v>9.5238095238095205E-2</v>
      </c>
      <c r="M53" s="67">
        <f t="shared" si="0"/>
        <v>0.5679840376059393</v>
      </c>
      <c r="N53" s="67">
        <f t="shared" si="1"/>
        <v>-0.69314718055994506</v>
      </c>
      <c r="O53" s="67">
        <f t="shared" si="1"/>
        <v>-2.2512917986064953</v>
      </c>
      <c r="P53" s="4"/>
    </row>
    <row r="54" spans="1:16" x14ac:dyDescent="0.35">
      <c r="A54" s="4"/>
      <c r="B54" s="10" t="s">
        <v>7</v>
      </c>
      <c r="C54" s="73" t="s">
        <v>108</v>
      </c>
      <c r="D54" s="67">
        <v>20.22058823529412</v>
      </c>
      <c r="E54" s="67">
        <v>8.0882352941176485</v>
      </c>
      <c r="F54" s="67">
        <v>3.6764705882352944</v>
      </c>
      <c r="G54" s="67">
        <v>4.1911764705882355</v>
      </c>
      <c r="H54" s="67">
        <v>3.8970588235294121</v>
      </c>
      <c r="I54" s="67">
        <v>0</v>
      </c>
      <c r="J54" s="67">
        <v>2.5</v>
      </c>
      <c r="K54" s="67">
        <v>0.18181818181818182</v>
      </c>
      <c r="L54" s="67">
        <v>7.0175438596491183E-2</v>
      </c>
      <c r="M54" s="67">
        <f t="shared" si="0"/>
        <v>0.91629073187415511</v>
      </c>
      <c r="N54" s="67">
        <f t="shared" si="1"/>
        <v>-1.5040773967762739</v>
      </c>
      <c r="O54" s="67">
        <f t="shared" si="1"/>
        <v>-2.5839975524322316</v>
      </c>
      <c r="P54" s="4"/>
    </row>
    <row r="55" spans="1:16" x14ac:dyDescent="0.35">
      <c r="A55" s="4"/>
      <c r="B55" s="10" t="s">
        <v>7</v>
      </c>
      <c r="C55" s="73" t="s">
        <v>107</v>
      </c>
      <c r="D55" s="67">
        <v>23.308823529411764</v>
      </c>
      <c r="E55" s="67">
        <v>13.23529411764706</v>
      </c>
      <c r="F55" s="67">
        <v>11.029411764705884</v>
      </c>
      <c r="G55" s="67">
        <v>6.6176470588235299</v>
      </c>
      <c r="H55" s="67">
        <v>4.1176470588235299</v>
      </c>
      <c r="I55" s="67">
        <v>0</v>
      </c>
      <c r="J55" s="67">
        <v>1.7611111111111111</v>
      </c>
      <c r="K55" s="67">
        <v>0.47318611987381709</v>
      </c>
      <c r="L55" s="67">
        <v>0.37777777777777777</v>
      </c>
      <c r="M55" s="67">
        <f t="shared" si="0"/>
        <v>0.56594492298707022</v>
      </c>
      <c r="N55" s="67">
        <f t="shared" si="1"/>
        <v>-0.10735851832049914</v>
      </c>
      <c r="O55" s="67">
        <f t="shared" si="1"/>
        <v>-0.49899116611898792</v>
      </c>
      <c r="P55" s="4"/>
    </row>
    <row r="56" spans="1:16" x14ac:dyDescent="0.35">
      <c r="A56" s="4"/>
      <c r="B56" s="10" t="s">
        <v>7</v>
      </c>
      <c r="C56" s="73" t="s">
        <v>107</v>
      </c>
      <c r="D56" s="67">
        <v>18.529411764705884</v>
      </c>
      <c r="E56" s="67">
        <v>11.029411764705884</v>
      </c>
      <c r="F56" s="67">
        <v>8.8235294117647065</v>
      </c>
      <c r="G56" s="67">
        <v>5.1470588235294121</v>
      </c>
      <c r="H56" s="67">
        <v>3.6764705882352944</v>
      </c>
      <c r="I56" s="67">
        <v>0</v>
      </c>
      <c r="J56" s="67">
        <v>1.68</v>
      </c>
      <c r="K56" s="67">
        <v>0.47619047619047616</v>
      </c>
      <c r="L56" s="67">
        <v>0.2857142857142857</v>
      </c>
      <c r="M56" s="67">
        <f t="shared" si="0"/>
        <v>0.51879379341516751</v>
      </c>
      <c r="N56" s="67">
        <f t="shared" si="1"/>
        <v>-9.5310179804325018E-2</v>
      </c>
      <c r="O56" s="67">
        <f t="shared" si="1"/>
        <v>-0.91629073187415511</v>
      </c>
      <c r="P56" s="4"/>
    </row>
    <row r="57" spans="1:16" x14ac:dyDescent="0.35">
      <c r="A57" s="4"/>
      <c r="B57" s="10" t="s">
        <v>7</v>
      </c>
      <c r="C57" s="73" t="s">
        <v>107</v>
      </c>
      <c r="D57" s="67">
        <v>18.014705882352942</v>
      </c>
      <c r="E57" s="67">
        <v>8.4558823529411775</v>
      </c>
      <c r="F57" s="67">
        <v>3.6764705882352944</v>
      </c>
      <c r="G57" s="67">
        <v>3.75</v>
      </c>
      <c r="H57" s="67">
        <v>2.9411764705882355</v>
      </c>
      <c r="I57" s="67">
        <v>0</v>
      </c>
      <c r="J57" s="67">
        <v>2.1304347826086953</v>
      </c>
      <c r="K57" s="67">
        <v>0.20408163265306123</v>
      </c>
      <c r="L57" s="67">
        <v>0.21568627450980388</v>
      </c>
      <c r="M57" s="67">
        <f t="shared" si="0"/>
        <v>0.75632608218147679</v>
      </c>
      <c r="N57" s="67">
        <f t="shared" si="1"/>
        <v>-1.3609765531356006</v>
      </c>
      <c r="O57" s="67">
        <f t="shared" si="1"/>
        <v>-1.290984181315566</v>
      </c>
      <c r="P57" s="4"/>
    </row>
    <row r="58" spans="1:16" x14ac:dyDescent="0.35">
      <c r="A58" s="4"/>
      <c r="B58" s="10" t="s">
        <v>7</v>
      </c>
      <c r="C58" s="73" t="s">
        <v>107</v>
      </c>
      <c r="D58" s="67">
        <v>14.558823529411766</v>
      </c>
      <c r="E58" s="67">
        <v>7.2058823529411775</v>
      </c>
      <c r="F58" s="67">
        <v>0.73529411764705888</v>
      </c>
      <c r="G58" s="67">
        <v>3.3823529411764706</v>
      </c>
      <c r="H58" s="67">
        <v>2.5</v>
      </c>
      <c r="I58" s="67">
        <v>0</v>
      </c>
      <c r="J58" s="67">
        <v>2.0204081632653059</v>
      </c>
      <c r="K58" s="67">
        <v>5.0505050505050504E-2</v>
      </c>
      <c r="L58" s="67">
        <v>0.2608695652173913</v>
      </c>
      <c r="M58" s="67">
        <f t="shared" si="0"/>
        <v>0.70329955202396321</v>
      </c>
      <c r="N58" s="67">
        <f t="shared" si="1"/>
        <v>-2.9338568698359033</v>
      </c>
      <c r="O58" s="67">
        <f t="shared" si="1"/>
        <v>-1.041453874828161</v>
      </c>
      <c r="P58" s="4"/>
    </row>
    <row r="59" spans="1:16" x14ac:dyDescent="0.35">
      <c r="A59" s="4"/>
      <c r="B59" s="10" t="s">
        <v>7</v>
      </c>
      <c r="C59" s="73" t="s">
        <v>149</v>
      </c>
      <c r="D59" s="67">
        <v>23.529411764705884</v>
      </c>
      <c r="E59" s="67">
        <v>9.5588235294117645</v>
      </c>
      <c r="F59" s="67">
        <v>8.8235294117647065</v>
      </c>
      <c r="G59" s="67">
        <v>5.8088235294117654</v>
      </c>
      <c r="H59" s="67">
        <v>4.7794117647058822</v>
      </c>
      <c r="I59" s="67">
        <v>0</v>
      </c>
      <c r="J59" s="67">
        <v>2.4615384615384617</v>
      </c>
      <c r="K59" s="67">
        <v>0.375</v>
      </c>
      <c r="L59" s="67">
        <v>0.17721518987341783</v>
      </c>
      <c r="M59" s="67">
        <f t="shared" si="0"/>
        <v>0.90078654533818991</v>
      </c>
      <c r="N59" s="67">
        <f t="shared" si="1"/>
        <v>-0.51082562376599072</v>
      </c>
      <c r="O59" s="67">
        <f t="shared" si="1"/>
        <v>-1.5353299402803777</v>
      </c>
      <c r="P59" s="4"/>
    </row>
    <row r="60" spans="1:16" x14ac:dyDescent="0.35">
      <c r="A60" s="4"/>
      <c r="B60" s="10" t="s">
        <v>7</v>
      </c>
      <c r="C60" s="73" t="s">
        <v>147</v>
      </c>
      <c r="D60" s="67">
        <v>11.911764705882353</v>
      </c>
      <c r="E60" s="67">
        <v>6.6176470588235299</v>
      </c>
      <c r="F60" s="67">
        <v>4.7794117647058822</v>
      </c>
      <c r="G60" s="67">
        <v>3.0147058823529411</v>
      </c>
      <c r="H60" s="67">
        <v>2.7941176470588238</v>
      </c>
      <c r="I60" s="67">
        <v>0</v>
      </c>
      <c r="J60" s="67">
        <v>1.7999999999999998</v>
      </c>
      <c r="K60" s="67">
        <v>0.40123456790123457</v>
      </c>
      <c r="L60" s="67">
        <v>7.3170731707316958E-2</v>
      </c>
      <c r="M60" s="67">
        <f t="shared" si="0"/>
        <v>0.58778666490211895</v>
      </c>
      <c r="N60" s="67">
        <f t="shared" si="1"/>
        <v>-0.40032370860774563</v>
      </c>
      <c r="O60" s="67">
        <f t="shared" si="1"/>
        <v>-2.5389738710582779</v>
      </c>
      <c r="P60" s="4"/>
    </row>
    <row r="61" spans="1:16" x14ac:dyDescent="0.35">
      <c r="A61" s="4"/>
      <c r="B61" s="10" t="s">
        <v>7</v>
      </c>
      <c r="C61" s="73" t="s">
        <v>147</v>
      </c>
      <c r="D61" s="67">
        <v>18.529411764705884</v>
      </c>
      <c r="E61" s="67">
        <v>11.176470588235295</v>
      </c>
      <c r="F61" s="67">
        <v>9.1911764705882355</v>
      </c>
      <c r="G61" s="67">
        <v>5.7352941176470589</v>
      </c>
      <c r="H61" s="67">
        <v>4.632352941176471</v>
      </c>
      <c r="I61" s="67">
        <v>0</v>
      </c>
      <c r="J61" s="67">
        <v>1.6578947368421053</v>
      </c>
      <c r="K61" s="67">
        <v>0.49603174603174599</v>
      </c>
      <c r="L61" s="67">
        <v>0.19230769230769224</v>
      </c>
      <c r="M61" s="67">
        <f t="shared" si="0"/>
        <v>0.50554856666514691</v>
      </c>
      <c r="N61" s="67">
        <f t="shared" si="1"/>
        <v>-1.5873349156290233E-2</v>
      </c>
      <c r="O61" s="67">
        <f t="shared" si="1"/>
        <v>-1.435084525289323</v>
      </c>
      <c r="P61" s="4"/>
    </row>
    <row r="62" spans="1:16" x14ac:dyDescent="0.35">
      <c r="A62" s="4"/>
      <c r="B62" s="10" t="s">
        <v>7</v>
      </c>
      <c r="C62" s="73" t="s">
        <v>146</v>
      </c>
      <c r="D62" s="67">
        <v>20.22058823529412</v>
      </c>
      <c r="E62" s="67">
        <v>9.779411764705884</v>
      </c>
      <c r="F62" s="67">
        <v>6.9852941176470598</v>
      </c>
      <c r="G62" s="67">
        <v>4.632352941176471</v>
      </c>
      <c r="H62" s="67">
        <v>3.8970588235294121</v>
      </c>
      <c r="I62" s="67">
        <v>0</v>
      </c>
      <c r="J62" s="67">
        <v>2.0676691729323307</v>
      </c>
      <c r="K62" s="67">
        <v>0.34545454545454546</v>
      </c>
      <c r="L62" s="67">
        <v>0.15873015873015872</v>
      </c>
      <c r="M62" s="67">
        <f t="shared" si="0"/>
        <v>0.72642196944481741</v>
      </c>
      <c r="N62" s="67">
        <f t="shared" si="1"/>
        <v>-0.63907995928966954</v>
      </c>
      <c r="O62" s="67">
        <f t="shared" si="1"/>
        <v>-1.6677068205580763</v>
      </c>
      <c r="P62" s="4"/>
    </row>
    <row r="63" spans="1:16" x14ac:dyDescent="0.35">
      <c r="A63" s="4"/>
      <c r="B63" s="10" t="s">
        <v>7</v>
      </c>
      <c r="C63" s="73" t="s">
        <v>146</v>
      </c>
      <c r="D63" s="67">
        <v>25.367647058823533</v>
      </c>
      <c r="E63" s="67">
        <v>13.602941176470589</v>
      </c>
      <c r="F63" s="67">
        <v>11.029411764705884</v>
      </c>
      <c r="G63" s="67">
        <v>7.132352941176471</v>
      </c>
      <c r="H63" s="67">
        <v>6.6176470588235299</v>
      </c>
      <c r="I63" s="67">
        <v>0</v>
      </c>
      <c r="J63" s="67">
        <v>1.8648648648648649</v>
      </c>
      <c r="K63" s="67">
        <v>0.43478260869565216</v>
      </c>
      <c r="L63" s="67">
        <v>7.2164948453608241E-2</v>
      </c>
      <c r="M63" s="67">
        <f t="shared" si="0"/>
        <v>0.623188591953035</v>
      </c>
      <c r="N63" s="67">
        <f t="shared" si="1"/>
        <v>-0.26236426446749112</v>
      </c>
      <c r="O63" s="67">
        <f t="shared" si="1"/>
        <v>-2.553899521274952</v>
      </c>
      <c r="P63" s="4"/>
    </row>
    <row r="64" spans="1:16" x14ac:dyDescent="0.35">
      <c r="A64" s="4"/>
      <c r="B64" s="10" t="s">
        <v>7</v>
      </c>
      <c r="C64" s="73" t="s">
        <v>145</v>
      </c>
      <c r="D64" s="67">
        <v>16.176470588235297</v>
      </c>
      <c r="E64" s="67">
        <v>9.5588235294117645</v>
      </c>
      <c r="F64" s="67">
        <v>6.25</v>
      </c>
      <c r="G64" s="67">
        <v>4.7794117647058822</v>
      </c>
      <c r="H64" s="67">
        <v>4.0441176470588243</v>
      </c>
      <c r="I64" s="67">
        <v>0</v>
      </c>
      <c r="J64" s="67">
        <v>1.6923076923076927</v>
      </c>
      <c r="K64" s="67">
        <v>0.3863636363636363</v>
      </c>
      <c r="L64" s="67">
        <v>0.15384615384615369</v>
      </c>
      <c r="M64" s="67">
        <f t="shared" si="0"/>
        <v>0.52609309589677933</v>
      </c>
      <c r="N64" s="67">
        <f t="shared" si="1"/>
        <v>-0.46262352194811329</v>
      </c>
      <c r="O64" s="67">
        <f t="shared" si="1"/>
        <v>-1.7047480922384264</v>
      </c>
      <c r="P64" s="4"/>
    </row>
    <row r="65" spans="1:16" x14ac:dyDescent="0.35">
      <c r="A65" s="4"/>
      <c r="B65" s="10" t="s">
        <v>7</v>
      </c>
      <c r="C65" s="73" t="s">
        <v>144</v>
      </c>
      <c r="D65" s="67">
        <v>22.033898305084744</v>
      </c>
      <c r="E65" s="67">
        <v>11.440677966101694</v>
      </c>
      <c r="F65" s="67">
        <v>8.4745762711864394</v>
      </c>
      <c r="G65" s="67">
        <v>5.9322033898305087</v>
      </c>
      <c r="H65" s="67">
        <v>4.6610169491525424</v>
      </c>
      <c r="I65" s="67">
        <v>0</v>
      </c>
      <c r="J65" s="67">
        <v>1.925925925925926</v>
      </c>
      <c r="K65" s="67">
        <v>0.38461538461538458</v>
      </c>
      <c r="L65" s="67">
        <v>0.2142857142857143</v>
      </c>
      <c r="M65" s="67">
        <f t="shared" si="0"/>
        <v>0.6554068525770983</v>
      </c>
      <c r="N65" s="67">
        <f t="shared" si="1"/>
        <v>-0.47000362924573574</v>
      </c>
      <c r="O65" s="67">
        <f t="shared" si="1"/>
        <v>-1.2992829841302607</v>
      </c>
      <c r="P65" s="4"/>
    </row>
    <row r="66" spans="1:16" x14ac:dyDescent="0.35">
      <c r="A66" s="4"/>
      <c r="B66" s="10" t="s">
        <v>7</v>
      </c>
      <c r="C66" s="73" t="s">
        <v>144</v>
      </c>
      <c r="D66" s="67">
        <v>18.661971830985916</v>
      </c>
      <c r="E66" s="67">
        <v>9.5070422535211279</v>
      </c>
      <c r="F66" s="67">
        <v>8.8028169014084519</v>
      </c>
      <c r="G66" s="67">
        <v>4.2253521126760569</v>
      </c>
      <c r="H66" s="67">
        <v>3.23943661971831</v>
      </c>
      <c r="I66" s="67">
        <v>0</v>
      </c>
      <c r="J66" s="67">
        <v>1.9629629629629628</v>
      </c>
      <c r="K66" s="67">
        <v>0.47169811320754723</v>
      </c>
      <c r="L66" s="67">
        <v>0.23333333333333342</v>
      </c>
      <c r="M66" s="67">
        <f t="shared" si="0"/>
        <v>0.67445504754779273</v>
      </c>
      <c r="N66" s="67">
        <f t="shared" si="1"/>
        <v>-0.11332868530700287</v>
      </c>
      <c r="O66" s="67">
        <f t="shared" si="1"/>
        <v>-1.189584066873836</v>
      </c>
      <c r="P66" s="4"/>
    </row>
    <row r="67" spans="1:16" x14ac:dyDescent="0.35">
      <c r="A67" s="4"/>
      <c r="B67" s="10" t="s">
        <v>7</v>
      </c>
      <c r="C67" s="73" t="s">
        <v>143</v>
      </c>
      <c r="D67" s="67">
        <v>24.295774647887328</v>
      </c>
      <c r="E67" s="67">
        <v>14.084507042253522</v>
      </c>
      <c r="F67" s="67">
        <v>8.4507042253521139</v>
      </c>
      <c r="G67" s="67">
        <v>7.6056338028169028</v>
      </c>
      <c r="H67" s="67">
        <v>6.9014084507042268</v>
      </c>
      <c r="I67" s="67">
        <v>0</v>
      </c>
      <c r="J67" s="67">
        <v>1.7250000000000001</v>
      </c>
      <c r="K67" s="67">
        <v>0.34782608695652173</v>
      </c>
      <c r="L67" s="67">
        <v>9.2592592592592574E-2</v>
      </c>
      <c r="M67" s="67">
        <f t="shared" si="0"/>
        <v>0.54522705048332309</v>
      </c>
      <c r="N67" s="67">
        <f t="shared" si="1"/>
        <v>-0.62860865942237421</v>
      </c>
      <c r="O67" s="67">
        <f t="shared" si="1"/>
        <v>-2.2823823856765264</v>
      </c>
      <c r="P67" s="4"/>
    </row>
    <row r="68" spans="1:16" x14ac:dyDescent="0.35">
      <c r="A68" s="4"/>
      <c r="B68" s="10" t="s">
        <v>7</v>
      </c>
      <c r="C68" s="73" t="s">
        <v>143</v>
      </c>
      <c r="D68" s="67">
        <v>21.126760563380284</v>
      </c>
      <c r="E68" s="67">
        <v>11.056338028169014</v>
      </c>
      <c r="F68" s="67">
        <v>8.8028169014084519</v>
      </c>
      <c r="G68" s="67">
        <v>5.352112676056338</v>
      </c>
      <c r="H68" s="67">
        <v>4.7887323943661979</v>
      </c>
      <c r="I68" s="67">
        <v>0</v>
      </c>
      <c r="J68" s="67">
        <v>1.9108280254777072</v>
      </c>
      <c r="K68" s="67">
        <v>0.41666666666666669</v>
      </c>
      <c r="L68" s="67">
        <v>0.1052631578947367</v>
      </c>
      <c r="M68" s="67">
        <f t="shared" si="0"/>
        <v>0.64753666930789311</v>
      </c>
      <c r="N68" s="67">
        <f t="shared" si="1"/>
        <v>-0.33647223662121273</v>
      </c>
      <c r="O68" s="67">
        <f t="shared" si="1"/>
        <v>-2.1400661634962721</v>
      </c>
      <c r="P68" s="4"/>
    </row>
    <row r="69" spans="1:16" x14ac:dyDescent="0.35">
      <c r="A69" s="4"/>
      <c r="B69" s="10" t="s">
        <v>7</v>
      </c>
      <c r="C69" s="73" t="s">
        <v>139</v>
      </c>
      <c r="D69" s="67">
        <v>22.183098591549296</v>
      </c>
      <c r="E69" s="67">
        <v>9.295774647887324</v>
      </c>
      <c r="F69" s="67">
        <v>8.0985915492957758</v>
      </c>
      <c r="G69" s="67">
        <v>3.8028169014084514</v>
      </c>
      <c r="H69" s="67">
        <v>3.3098591549295779</v>
      </c>
      <c r="I69" s="67">
        <v>0</v>
      </c>
      <c r="J69" s="67">
        <v>2.3863636363636362</v>
      </c>
      <c r="K69" s="67">
        <v>0.36507936507936511</v>
      </c>
      <c r="L69" s="67">
        <v>0.12962962962962968</v>
      </c>
      <c r="M69" s="67">
        <f t="shared" si="0"/>
        <v>0.86977071623926216</v>
      </c>
      <c r="N69" s="67">
        <f t="shared" si="1"/>
        <v>-0.55338523818478647</v>
      </c>
      <c r="O69" s="67">
        <f t="shared" si="1"/>
        <v>-1.904237452654745</v>
      </c>
      <c r="P69" s="4"/>
    </row>
    <row r="70" spans="1:16" x14ac:dyDescent="0.35">
      <c r="A70" s="4"/>
      <c r="B70" s="10" t="s">
        <v>7</v>
      </c>
      <c r="C70" s="73" t="s">
        <v>140</v>
      </c>
      <c r="D70" s="67">
        <v>26.760563380281692</v>
      </c>
      <c r="E70" s="67">
        <v>16.126760563380284</v>
      </c>
      <c r="F70" s="67">
        <v>10.91549295774648</v>
      </c>
      <c r="G70" s="67">
        <v>7.746478873239437</v>
      </c>
      <c r="H70" s="67">
        <v>5.9859154929577469</v>
      </c>
      <c r="I70" s="67">
        <v>0</v>
      </c>
      <c r="J70" s="67">
        <v>1.6593886462882095</v>
      </c>
      <c r="K70" s="67">
        <v>0.40789473684210525</v>
      </c>
      <c r="L70" s="67">
        <v>0.22727272727272724</v>
      </c>
      <c r="M70" s="67">
        <f t="shared" si="0"/>
        <v>0.50644924916619172</v>
      </c>
      <c r="N70" s="67">
        <f t="shared" si="1"/>
        <v>-0.37267528528517352</v>
      </c>
      <c r="O70" s="67">
        <f t="shared" si="1"/>
        <v>-1.2237754316221159</v>
      </c>
      <c r="P70" s="4"/>
    </row>
    <row r="71" spans="1:16" x14ac:dyDescent="0.35">
      <c r="A71" s="4"/>
      <c r="B71" s="10" t="s">
        <v>7</v>
      </c>
      <c r="C71" s="73" t="s">
        <v>138</v>
      </c>
      <c r="D71" s="67">
        <v>10.91549295774648</v>
      </c>
      <c r="E71" s="67">
        <v>4.7887323943661979</v>
      </c>
      <c r="F71" s="67">
        <v>3.5211267605633805</v>
      </c>
      <c r="G71" s="67">
        <v>2.4647887323943665</v>
      </c>
      <c r="H71" s="67">
        <v>0.84507042253521136</v>
      </c>
      <c r="I71" s="67">
        <v>0</v>
      </c>
      <c r="J71" s="67">
        <v>2.2794117647058822</v>
      </c>
      <c r="K71" s="67">
        <v>0.32258064516129031</v>
      </c>
      <c r="L71" s="67">
        <v>0.65714285714285714</v>
      </c>
      <c r="M71" s="67">
        <f t="shared" si="0"/>
        <v>0.82391741174313993</v>
      </c>
      <c r="N71" s="67">
        <f t="shared" si="1"/>
        <v>-0.74193734472937745</v>
      </c>
      <c r="O71" s="67">
        <f t="shared" si="1"/>
        <v>0.65058756614114943</v>
      </c>
      <c r="P71" s="4"/>
    </row>
    <row r="72" spans="1:16" x14ac:dyDescent="0.35">
      <c r="A72" s="4"/>
      <c r="B72" s="10" t="s">
        <v>7</v>
      </c>
      <c r="C72" s="73" t="s">
        <v>131</v>
      </c>
      <c r="D72" s="67">
        <v>19.014084507042256</v>
      </c>
      <c r="E72" s="67">
        <v>11.971830985915494</v>
      </c>
      <c r="F72" s="67">
        <v>9.8591549295774659</v>
      </c>
      <c r="G72" s="67">
        <v>5.774647887323944</v>
      </c>
      <c r="H72" s="67">
        <v>4.3661971830985919</v>
      </c>
      <c r="I72" s="67">
        <v>0</v>
      </c>
      <c r="J72" s="67">
        <v>1.5882352941176472</v>
      </c>
      <c r="K72" s="67">
        <v>0.51851851851851849</v>
      </c>
      <c r="L72" s="67">
        <v>0.24390243902439021</v>
      </c>
      <c r="M72" s="67">
        <f t="shared" si="0"/>
        <v>0.46262352194811307</v>
      </c>
      <c r="N72" s="67">
        <f t="shared" si="1"/>
        <v>7.4107972153721835E-2</v>
      </c>
      <c r="O72" s="67">
        <f t="shared" si="1"/>
        <v>-1.1314021114911008</v>
      </c>
      <c r="P72" s="4"/>
    </row>
    <row r="73" spans="1:16" x14ac:dyDescent="0.35">
      <c r="A73" s="4"/>
      <c r="B73" s="10" t="s">
        <v>7</v>
      </c>
      <c r="C73" s="73" t="s">
        <v>133</v>
      </c>
      <c r="D73" s="67">
        <v>28.87323943661972</v>
      </c>
      <c r="E73" s="67">
        <v>14.084507042253522</v>
      </c>
      <c r="F73" s="67">
        <v>12.67605633802817</v>
      </c>
      <c r="G73" s="67">
        <v>7.183098591549296</v>
      </c>
      <c r="H73" s="67">
        <v>4.8591549295774659</v>
      </c>
      <c r="I73" s="67">
        <v>0</v>
      </c>
      <c r="J73" s="67">
        <v>2.0499999999999998</v>
      </c>
      <c r="K73" s="67">
        <v>0.43902439024390244</v>
      </c>
      <c r="L73" s="67">
        <v>0.32352941176470573</v>
      </c>
      <c r="M73" s="67">
        <f t="shared" si="0"/>
        <v>0.71783979315031676</v>
      </c>
      <c r="N73" s="67">
        <f t="shared" si="1"/>
        <v>-0.2451224580329851</v>
      </c>
      <c r="O73" s="67">
        <f t="shared" si="1"/>
        <v>-0.73759894313077978</v>
      </c>
      <c r="P73" s="4"/>
    </row>
    <row r="74" spans="1:16" x14ac:dyDescent="0.35">
      <c r="A74" s="4"/>
      <c r="B74" s="10" t="s">
        <v>7</v>
      </c>
      <c r="C74" s="73" t="s">
        <v>133</v>
      </c>
      <c r="D74" s="67">
        <v>26.408450704225356</v>
      </c>
      <c r="E74" s="67">
        <v>14.788732394366198</v>
      </c>
      <c r="F74" s="67">
        <v>9.8591549295774659</v>
      </c>
      <c r="G74" s="67">
        <v>7.042253521126761</v>
      </c>
      <c r="H74" s="67">
        <v>5.6338028169014089</v>
      </c>
      <c r="I74" s="67">
        <v>0</v>
      </c>
      <c r="J74" s="67">
        <v>1.7857142857142858</v>
      </c>
      <c r="K74" s="67">
        <v>0.37333333333333335</v>
      </c>
      <c r="L74" s="67">
        <v>0.19999999999999998</v>
      </c>
      <c r="M74" s="67">
        <f t="shared" si="0"/>
        <v>0.57981849525294216</v>
      </c>
      <c r="N74" s="67">
        <f t="shared" si="1"/>
        <v>-0.51794309153485474</v>
      </c>
      <c r="O74" s="67">
        <f t="shared" si="1"/>
        <v>-1.3862943611198908</v>
      </c>
      <c r="P74" s="4"/>
    </row>
    <row r="75" spans="1:16" x14ac:dyDescent="0.35">
      <c r="A75" s="4"/>
      <c r="B75" s="10" t="s">
        <v>7</v>
      </c>
      <c r="C75" s="73" t="s">
        <v>128</v>
      </c>
      <c r="D75" s="67">
        <v>16.338028169014084</v>
      </c>
      <c r="E75" s="67">
        <v>6.1971830985915499</v>
      </c>
      <c r="F75" s="67">
        <v>4.2253521126760569</v>
      </c>
      <c r="G75" s="67">
        <v>2.8169014084507045</v>
      </c>
      <c r="H75" s="67">
        <v>2.0422535211267605</v>
      </c>
      <c r="I75" s="67">
        <v>0</v>
      </c>
      <c r="J75" s="67">
        <v>2.6363636363636362</v>
      </c>
      <c r="K75" s="67">
        <v>0.25862068965517243</v>
      </c>
      <c r="L75" s="67">
        <v>0.27500000000000008</v>
      </c>
      <c r="M75" s="67">
        <f t="shared" si="0"/>
        <v>0.96940055718810347</v>
      </c>
      <c r="N75" s="67">
        <f t="shared" si="1"/>
        <v>-1.0531499145913523</v>
      </c>
      <c r="O75" s="67">
        <f t="shared" si="1"/>
        <v>-0.96940055718810292</v>
      </c>
      <c r="P75" s="4"/>
    </row>
    <row r="76" spans="1:16" x14ac:dyDescent="0.35">
      <c r="A76" s="4"/>
      <c r="B76" s="10" t="s">
        <v>7</v>
      </c>
      <c r="C76" s="73" t="s">
        <v>128</v>
      </c>
      <c r="D76" s="67">
        <v>25.70422535211268</v>
      </c>
      <c r="E76" s="67">
        <v>13.028169014084508</v>
      </c>
      <c r="F76" s="67">
        <v>10.563380281690142</v>
      </c>
      <c r="G76" s="67">
        <v>6.830985915492958</v>
      </c>
      <c r="H76" s="67">
        <v>5.704225352112676</v>
      </c>
      <c r="I76" s="67">
        <v>0</v>
      </c>
      <c r="J76" s="67">
        <v>1.972972972972973</v>
      </c>
      <c r="K76" s="67">
        <v>0.41095890410958902</v>
      </c>
      <c r="L76" s="67">
        <v>0.16494845360824745</v>
      </c>
      <c r="M76" s="67">
        <f t="shared" ref="M76:M139" si="2">LN(J76)</f>
        <v>0.67954152850416671</v>
      </c>
      <c r="N76" s="67">
        <f t="shared" ref="N76:O139" si="3">LN(K76/(1-K76))</f>
        <v>-0.3600027340314072</v>
      </c>
      <c r="O76" s="67">
        <f t="shared" si="3"/>
        <v>-1.6218604324326573</v>
      </c>
      <c r="P76" s="4"/>
    </row>
    <row r="77" spans="1:16" x14ac:dyDescent="0.35">
      <c r="A77" s="4"/>
      <c r="B77" s="10" t="s">
        <v>7</v>
      </c>
      <c r="C77" s="73" t="s">
        <v>131</v>
      </c>
      <c r="D77" s="67">
        <v>26.760563380281692</v>
      </c>
      <c r="E77" s="67">
        <v>15.845070422535212</v>
      </c>
      <c r="F77" s="67">
        <v>11.267605633802818</v>
      </c>
      <c r="G77" s="67">
        <v>7.9577464788732408</v>
      </c>
      <c r="H77" s="67">
        <v>4.154929577464789</v>
      </c>
      <c r="I77" s="67">
        <v>0</v>
      </c>
      <c r="J77" s="67">
        <v>1.6888888888888889</v>
      </c>
      <c r="K77" s="67">
        <v>0.4210526315789474</v>
      </c>
      <c r="L77" s="67">
        <v>0.47787610619469034</v>
      </c>
      <c r="M77" s="67">
        <f t="shared" si="2"/>
        <v>0.52407085051601132</v>
      </c>
      <c r="N77" s="67">
        <f t="shared" si="3"/>
        <v>-0.31845373111853459</v>
      </c>
      <c r="O77" s="67">
        <f t="shared" si="3"/>
        <v>-8.8553397341444823E-2</v>
      </c>
      <c r="P77" s="4"/>
    </row>
    <row r="78" spans="1:16" x14ac:dyDescent="0.35">
      <c r="A78" s="4"/>
      <c r="B78" s="10" t="s">
        <v>7</v>
      </c>
      <c r="C78" s="73" t="s">
        <v>131</v>
      </c>
      <c r="D78" s="67">
        <v>21.83098591549296</v>
      </c>
      <c r="E78" s="67">
        <v>12.67605633802817</v>
      </c>
      <c r="F78" s="67">
        <v>10.91549295774648</v>
      </c>
      <c r="G78" s="67">
        <v>6.5492957746478888</v>
      </c>
      <c r="H78" s="67">
        <v>3.7323943661971835</v>
      </c>
      <c r="I78" s="67">
        <v>0</v>
      </c>
      <c r="J78" s="67">
        <v>1.7222222222222223</v>
      </c>
      <c r="K78" s="67">
        <v>0.5</v>
      </c>
      <c r="L78" s="67">
        <v>0.43010752688172049</v>
      </c>
      <c r="M78" s="67">
        <f t="shared" si="2"/>
        <v>0.54361544658898164</v>
      </c>
      <c r="N78" s="67">
        <f t="shared" si="3"/>
        <v>0</v>
      </c>
      <c r="O78" s="67">
        <f t="shared" si="3"/>
        <v>-0.28141245943818533</v>
      </c>
      <c r="P78" s="4"/>
    </row>
    <row r="79" spans="1:16" x14ac:dyDescent="0.35">
      <c r="A79" s="4"/>
      <c r="B79" s="10" t="s">
        <v>7</v>
      </c>
      <c r="C79" s="73" t="s">
        <v>131</v>
      </c>
      <c r="D79" s="67">
        <v>32.394366197183103</v>
      </c>
      <c r="E79" s="67">
        <v>18.802816901408452</v>
      </c>
      <c r="F79" s="67">
        <v>13.732394366197184</v>
      </c>
      <c r="G79" s="67">
        <v>9.295774647887324</v>
      </c>
      <c r="H79" s="67">
        <v>5.6338028169014089</v>
      </c>
      <c r="I79" s="67">
        <v>0</v>
      </c>
      <c r="J79" s="67">
        <v>1.7228464419475658</v>
      </c>
      <c r="K79" s="67">
        <v>0.42391304347826081</v>
      </c>
      <c r="L79" s="67">
        <v>0.39393939393939387</v>
      </c>
      <c r="M79" s="67">
        <f t="shared" si="2"/>
        <v>0.54397783108289133</v>
      </c>
      <c r="N79" s="67">
        <f t="shared" si="3"/>
        <v>-0.30673026742247578</v>
      </c>
      <c r="O79" s="67">
        <f t="shared" si="3"/>
        <v>-0.43078291609245473</v>
      </c>
      <c r="P79" s="4"/>
    </row>
    <row r="80" spans="1:16" x14ac:dyDescent="0.35">
      <c r="A80" s="4"/>
      <c r="B80" s="10" t="s">
        <v>7</v>
      </c>
      <c r="C80" s="73" t="s">
        <v>131</v>
      </c>
      <c r="D80" s="67">
        <v>20.774647887323944</v>
      </c>
      <c r="E80" s="67">
        <v>10.91549295774648</v>
      </c>
      <c r="F80" s="67">
        <v>8.4507042253521139</v>
      </c>
      <c r="G80" s="67">
        <v>5.2112676056338039</v>
      </c>
      <c r="H80" s="67">
        <v>3.3098591549295779</v>
      </c>
      <c r="I80" s="67">
        <v>0</v>
      </c>
      <c r="J80" s="67">
        <v>1.9032258064516128</v>
      </c>
      <c r="K80" s="67">
        <v>0.40677966101694918</v>
      </c>
      <c r="L80" s="67">
        <v>0.36486486486486491</v>
      </c>
      <c r="M80" s="67">
        <f t="shared" si="2"/>
        <v>0.6435502394205731</v>
      </c>
      <c r="N80" s="67">
        <f t="shared" si="3"/>
        <v>-0.37729423114146787</v>
      </c>
      <c r="O80" s="67">
        <f t="shared" si="3"/>
        <v>-0.5543107357057292</v>
      </c>
      <c r="P80" s="4"/>
    </row>
    <row r="81" spans="1:18" x14ac:dyDescent="0.35">
      <c r="A81" s="4"/>
      <c r="B81" s="10" t="s">
        <v>7</v>
      </c>
      <c r="C81" s="73" t="s">
        <v>130</v>
      </c>
      <c r="D81" s="67">
        <v>30.281690140845072</v>
      </c>
      <c r="E81" s="67">
        <v>15.845070422535212</v>
      </c>
      <c r="F81" s="67">
        <v>11.971830985915494</v>
      </c>
      <c r="G81" s="67">
        <v>7.887323943661972</v>
      </c>
      <c r="H81" s="67">
        <v>5.5633802816901419</v>
      </c>
      <c r="I81" s="67">
        <v>0</v>
      </c>
      <c r="J81" s="67">
        <v>1.9111111111111112</v>
      </c>
      <c r="K81" s="67">
        <v>0.39534883720930236</v>
      </c>
      <c r="L81" s="67">
        <v>0.29464285714285704</v>
      </c>
      <c r="M81" s="67">
        <f t="shared" si="2"/>
        <v>0.64768480648318805</v>
      </c>
      <c r="N81" s="67">
        <f t="shared" si="3"/>
        <v>-0.4248831939652658</v>
      </c>
      <c r="O81" s="67">
        <f t="shared" si="3"/>
        <v>-0.87294029100054182</v>
      </c>
      <c r="P81" s="4"/>
    </row>
    <row r="82" spans="1:18" x14ac:dyDescent="0.35">
      <c r="A82" s="4"/>
      <c r="B82" s="10" t="s">
        <v>7</v>
      </c>
      <c r="C82" s="74" t="s">
        <v>313</v>
      </c>
      <c r="D82" s="67">
        <v>17.485714285714284</v>
      </c>
      <c r="E82" s="67">
        <v>10.685714285714285</v>
      </c>
      <c r="F82" s="67">
        <v>5.7142857142857135</v>
      </c>
      <c r="G82" s="67">
        <v>5.4285714285714279</v>
      </c>
      <c r="H82" s="67">
        <v>4.3428571428571425</v>
      </c>
      <c r="I82" s="67">
        <v>0</v>
      </c>
      <c r="J82" s="67">
        <v>1.6363636363636362</v>
      </c>
      <c r="K82" s="67">
        <v>0.32679738562091504</v>
      </c>
      <c r="L82" s="67">
        <v>0.19999999999999996</v>
      </c>
      <c r="M82" s="67">
        <f t="shared" si="2"/>
        <v>0.49247648509779407</v>
      </c>
      <c r="N82" s="67">
        <f t="shared" si="3"/>
        <v>-0.72270598280148979</v>
      </c>
      <c r="O82" s="67">
        <f t="shared" si="3"/>
        <v>-1.3862943611198908</v>
      </c>
      <c r="P82" s="4"/>
      <c r="Q82" s="74"/>
      <c r="R82" s="74"/>
    </row>
    <row r="83" spans="1:18" x14ac:dyDescent="0.35">
      <c r="A83" s="4"/>
      <c r="B83" s="10" t="s">
        <v>7</v>
      </c>
      <c r="C83" s="74" t="s">
        <v>313</v>
      </c>
      <c r="D83" s="67">
        <v>14.285714285714285</v>
      </c>
      <c r="E83" s="67">
        <v>7.7142857142857135</v>
      </c>
      <c r="F83" s="67">
        <v>5.7142857142857135</v>
      </c>
      <c r="G83" s="67">
        <v>3.8285714285714283</v>
      </c>
      <c r="H83" s="67">
        <v>2.9714285714285715</v>
      </c>
      <c r="I83" s="67">
        <v>0</v>
      </c>
      <c r="J83" s="67">
        <v>1.8518518518518519</v>
      </c>
      <c r="K83" s="67">
        <v>0.39999999999999997</v>
      </c>
      <c r="L83" s="67">
        <v>0.2238805970149253</v>
      </c>
      <c r="M83" s="67">
        <f t="shared" si="2"/>
        <v>0.61618613942381695</v>
      </c>
      <c r="N83" s="67">
        <f t="shared" si="3"/>
        <v>-0.40546510810816461</v>
      </c>
      <c r="O83" s="67">
        <f t="shared" si="3"/>
        <v>-1.2431935174792175</v>
      </c>
      <c r="P83" s="4"/>
      <c r="Q83" s="74"/>
      <c r="R83" s="74"/>
    </row>
    <row r="84" spans="1:18" x14ac:dyDescent="0.35">
      <c r="A84" s="4"/>
      <c r="B84" s="10" t="s">
        <v>7</v>
      </c>
      <c r="C84" s="74" t="s">
        <v>314</v>
      </c>
      <c r="D84" s="67">
        <v>11.768707482993197</v>
      </c>
      <c r="E84" s="67">
        <v>5.9863945578231297</v>
      </c>
      <c r="F84" s="67">
        <v>5.1020408163265305</v>
      </c>
      <c r="G84" s="67">
        <v>2.7210884353741496</v>
      </c>
      <c r="H84" s="67">
        <v>2.5170068027210886</v>
      </c>
      <c r="I84" s="67">
        <v>0</v>
      </c>
      <c r="J84" s="67">
        <v>1.9659090909090906</v>
      </c>
      <c r="K84" s="67">
        <v>0.43352601156069365</v>
      </c>
      <c r="L84" s="67">
        <v>7.4999999999999928E-2</v>
      </c>
      <c r="M84" s="67">
        <f t="shared" si="2"/>
        <v>0.67595478001957232</v>
      </c>
      <c r="N84" s="67">
        <f t="shared" si="3"/>
        <v>-0.26747936513426152</v>
      </c>
      <c r="O84" s="67">
        <f t="shared" si="3"/>
        <v>-2.5123056239761157</v>
      </c>
      <c r="P84" s="4"/>
      <c r="Q84" s="74"/>
      <c r="R84" s="74"/>
    </row>
    <row r="85" spans="1:18" x14ac:dyDescent="0.35">
      <c r="A85" s="4"/>
      <c r="B85" s="10" t="s">
        <v>7</v>
      </c>
      <c r="C85" s="74" t="s">
        <v>315</v>
      </c>
      <c r="D85" s="67">
        <v>14.827586206896553</v>
      </c>
      <c r="E85" s="67">
        <v>7.0344827586206895</v>
      </c>
      <c r="F85" s="67">
        <v>6.2068965517241388</v>
      </c>
      <c r="G85" s="67">
        <v>2.8275862068965516</v>
      </c>
      <c r="H85" s="67">
        <v>2.6896551724137931</v>
      </c>
      <c r="I85" s="67">
        <v>0</v>
      </c>
      <c r="J85" s="67">
        <v>2.107843137254902</v>
      </c>
      <c r="K85" s="67">
        <v>0.41860465116279072</v>
      </c>
      <c r="L85" s="67">
        <v>4.8780487804877988E-2</v>
      </c>
      <c r="M85" s="67">
        <f t="shared" si="2"/>
        <v>0.74566521484339177</v>
      </c>
      <c r="N85" s="67">
        <f t="shared" si="3"/>
        <v>-0.32850406697203594</v>
      </c>
      <c r="O85" s="67">
        <f t="shared" si="3"/>
        <v>-2.9704144655697022</v>
      </c>
      <c r="P85" s="4"/>
      <c r="Q85" s="74"/>
      <c r="R85" s="74"/>
    </row>
    <row r="86" spans="1:18" x14ac:dyDescent="0.35">
      <c r="A86" s="4"/>
      <c r="B86" s="10" t="s">
        <v>7</v>
      </c>
      <c r="C86" s="74" t="s">
        <v>316</v>
      </c>
      <c r="D86" s="67">
        <v>13.698630136986301</v>
      </c>
      <c r="E86" s="67">
        <v>8.0136986301369859</v>
      </c>
      <c r="F86" s="67">
        <v>5.1369863013698627</v>
      </c>
      <c r="G86" s="67">
        <v>4.3835616438356162</v>
      </c>
      <c r="H86" s="67">
        <v>3.2876712328767121</v>
      </c>
      <c r="I86" s="67">
        <v>0</v>
      </c>
      <c r="J86" s="67">
        <v>1.7094017094017095</v>
      </c>
      <c r="K86" s="67">
        <v>0.375</v>
      </c>
      <c r="L86" s="67">
        <v>0.25</v>
      </c>
      <c r="M86" s="67">
        <f t="shared" si="2"/>
        <v>0.53614343175028067</v>
      </c>
      <c r="N86" s="67">
        <f t="shared" si="3"/>
        <v>-0.51082562376599072</v>
      </c>
      <c r="O86" s="67">
        <f t="shared" si="3"/>
        <v>-1.0986122886681098</v>
      </c>
      <c r="P86" s="4"/>
      <c r="Q86" s="74"/>
      <c r="R86" s="74"/>
    </row>
    <row r="87" spans="1:18" x14ac:dyDescent="0.35">
      <c r="A87" s="4"/>
      <c r="B87" s="10" t="s">
        <v>7</v>
      </c>
      <c r="C87" s="73" t="s">
        <v>165</v>
      </c>
      <c r="D87" s="67">
        <v>29.5</v>
      </c>
      <c r="E87" s="67">
        <v>17.8</v>
      </c>
      <c r="F87" s="67">
        <v>13</v>
      </c>
      <c r="G87" s="67">
        <v>9.1999999999999993</v>
      </c>
      <c r="H87" s="67">
        <v>7.2</v>
      </c>
      <c r="I87" s="67">
        <v>0</v>
      </c>
      <c r="J87" s="67">
        <v>1.6573033707865168</v>
      </c>
      <c r="K87" s="67">
        <v>0.44067796610169491</v>
      </c>
      <c r="L87" s="67">
        <v>0.217391304347826</v>
      </c>
      <c r="M87" s="67">
        <f t="shared" si="2"/>
        <v>0.50519180604773462</v>
      </c>
      <c r="N87" s="67">
        <f t="shared" si="3"/>
        <v>-0.23841102344499837</v>
      </c>
      <c r="O87" s="67">
        <f t="shared" si="3"/>
        <v>-1.2809338454620649</v>
      </c>
      <c r="P87" s="4"/>
    </row>
    <row r="88" spans="1:18" x14ac:dyDescent="0.35">
      <c r="A88" s="4"/>
      <c r="B88" s="10" t="s">
        <v>7</v>
      </c>
      <c r="C88" s="73" t="s">
        <v>165</v>
      </c>
      <c r="D88" s="67">
        <v>33</v>
      </c>
      <c r="E88" s="67">
        <v>20.8</v>
      </c>
      <c r="F88" s="67">
        <v>16</v>
      </c>
      <c r="G88" s="67">
        <v>10.6</v>
      </c>
      <c r="H88" s="67">
        <v>8.1999999999999993</v>
      </c>
      <c r="I88" s="67">
        <v>0</v>
      </c>
      <c r="J88" s="67">
        <v>1.5865384615384615</v>
      </c>
      <c r="K88" s="67">
        <v>0.48484848484848486</v>
      </c>
      <c r="L88" s="67">
        <v>0.22641509433962267</v>
      </c>
      <c r="M88" s="67">
        <f t="shared" si="2"/>
        <v>0.46155457475920791</v>
      </c>
      <c r="N88" s="67">
        <f t="shared" si="3"/>
        <v>-6.0624621816434736E-2</v>
      </c>
      <c r="O88" s="67">
        <f t="shared" si="3"/>
        <v>-1.2286654169163074</v>
      </c>
      <c r="P88" s="4"/>
    </row>
    <row r="89" spans="1:18" x14ac:dyDescent="0.35">
      <c r="A89" s="4"/>
      <c r="B89" s="10" t="s">
        <v>7</v>
      </c>
      <c r="C89" s="73" t="s">
        <v>165</v>
      </c>
      <c r="D89" s="67">
        <v>25.1</v>
      </c>
      <c r="E89" s="67">
        <v>13.8</v>
      </c>
      <c r="F89" s="67">
        <v>11.2</v>
      </c>
      <c r="G89" s="67">
        <v>6.2</v>
      </c>
      <c r="H89" s="67">
        <v>5.8</v>
      </c>
      <c r="I89" s="67">
        <v>0</v>
      </c>
      <c r="J89" s="67">
        <v>1.818840579710145</v>
      </c>
      <c r="K89" s="67">
        <v>0.44621513944223101</v>
      </c>
      <c r="L89" s="67">
        <v>6.4516129032258118E-2</v>
      </c>
      <c r="M89" s="67">
        <f t="shared" si="2"/>
        <v>0.59819925397457929</v>
      </c>
      <c r="N89" s="67">
        <f t="shared" si="3"/>
        <v>-0.2159750618355975</v>
      </c>
      <c r="O89" s="67">
        <f t="shared" si="3"/>
        <v>-2.6741486494265279</v>
      </c>
      <c r="P89" s="4"/>
    </row>
    <row r="90" spans="1:18" x14ac:dyDescent="0.35">
      <c r="A90" s="4"/>
      <c r="B90" s="10" t="s">
        <v>7</v>
      </c>
      <c r="C90" s="73" t="s">
        <v>165</v>
      </c>
      <c r="D90" s="67">
        <v>18</v>
      </c>
      <c r="E90" s="67">
        <v>10</v>
      </c>
      <c r="F90" s="67">
        <v>8</v>
      </c>
      <c r="G90" s="67">
        <v>4.4000000000000004</v>
      </c>
      <c r="H90" s="67">
        <v>3.9</v>
      </c>
      <c r="I90" s="67">
        <v>0</v>
      </c>
      <c r="J90" s="67">
        <v>1.8</v>
      </c>
      <c r="K90" s="67">
        <v>0.44444444444444442</v>
      </c>
      <c r="L90" s="67">
        <v>0.11363636363636373</v>
      </c>
      <c r="M90" s="67">
        <f t="shared" si="2"/>
        <v>0.58778666490211906</v>
      </c>
      <c r="N90" s="67">
        <f t="shared" si="3"/>
        <v>-0.22314355131420985</v>
      </c>
      <c r="O90" s="67">
        <f t="shared" si="3"/>
        <v>-2.0541237336955449</v>
      </c>
      <c r="P90" s="4"/>
    </row>
    <row r="91" spans="1:18" x14ac:dyDescent="0.35">
      <c r="A91" s="4"/>
      <c r="B91" s="10" t="s">
        <v>8</v>
      </c>
      <c r="C91" s="73" t="s">
        <v>219</v>
      </c>
      <c r="D91" s="67">
        <v>17.5</v>
      </c>
      <c r="E91" s="67">
        <v>5.0999999999999996</v>
      </c>
      <c r="F91" s="67">
        <v>1.9</v>
      </c>
      <c r="G91" s="67">
        <v>3.5</v>
      </c>
      <c r="H91" s="67">
        <v>2</v>
      </c>
      <c r="I91" s="67">
        <v>0</v>
      </c>
      <c r="J91" s="67">
        <v>3.4313725490196081</v>
      </c>
      <c r="K91" s="67">
        <v>0.10857142857142857</v>
      </c>
      <c r="L91" s="67">
        <v>0.42857142857142855</v>
      </c>
      <c r="M91" s="67">
        <f t="shared" si="2"/>
        <v>1.2329603411991883</v>
      </c>
      <c r="N91" s="67">
        <f t="shared" si="3"/>
        <v>-2.1054170280830964</v>
      </c>
      <c r="O91" s="67">
        <f t="shared" si="3"/>
        <v>-0.2876820724517809</v>
      </c>
      <c r="P91" s="4"/>
    </row>
    <row r="92" spans="1:18" x14ac:dyDescent="0.35">
      <c r="A92" s="4"/>
      <c r="B92" s="10" t="s">
        <v>8</v>
      </c>
      <c r="C92" s="73" t="s">
        <v>220</v>
      </c>
      <c r="D92" s="67">
        <v>14</v>
      </c>
      <c r="E92" s="67">
        <v>4.5</v>
      </c>
      <c r="F92" s="67">
        <v>1.5</v>
      </c>
      <c r="G92" s="67">
        <v>2.7</v>
      </c>
      <c r="H92" s="67">
        <v>1.5</v>
      </c>
      <c r="I92" s="67">
        <v>0</v>
      </c>
      <c r="J92" s="67">
        <v>3.1111111111111112</v>
      </c>
      <c r="K92" s="67">
        <v>0.10714285714285714</v>
      </c>
      <c r="L92" s="67">
        <v>0.44444444444444448</v>
      </c>
      <c r="M92" s="67">
        <f t="shared" si="2"/>
        <v>1.1349799328389845</v>
      </c>
      <c r="N92" s="67">
        <f t="shared" si="3"/>
        <v>-2.120263536200091</v>
      </c>
      <c r="O92" s="67">
        <f t="shared" si="3"/>
        <v>-0.22314355131420971</v>
      </c>
      <c r="P92" s="4"/>
    </row>
    <row r="93" spans="1:18" x14ac:dyDescent="0.35">
      <c r="A93" s="4"/>
      <c r="B93" s="10" t="s">
        <v>8</v>
      </c>
      <c r="C93" s="73" t="s">
        <v>220</v>
      </c>
      <c r="D93" s="67">
        <v>14.7</v>
      </c>
      <c r="E93" s="67">
        <v>5.0999999999999996</v>
      </c>
      <c r="F93" s="67">
        <v>1.5</v>
      </c>
      <c r="G93" s="67">
        <v>2.8</v>
      </c>
      <c r="H93" s="67">
        <v>1.1000000000000001</v>
      </c>
      <c r="I93" s="67">
        <v>0</v>
      </c>
      <c r="J93" s="67">
        <v>2.8823529411764706</v>
      </c>
      <c r="K93" s="67">
        <v>0.10204081632653061</v>
      </c>
      <c r="L93" s="67">
        <v>0.6071428571428571</v>
      </c>
      <c r="M93" s="67">
        <f t="shared" si="2"/>
        <v>1.0586069540544105</v>
      </c>
      <c r="N93" s="67">
        <f t="shared" si="3"/>
        <v>-2.174751721484161</v>
      </c>
      <c r="O93" s="67">
        <f t="shared" si="3"/>
        <v>0.43531807125784538</v>
      </c>
      <c r="P93" s="4"/>
    </row>
    <row r="94" spans="1:18" x14ac:dyDescent="0.35">
      <c r="A94" s="4"/>
      <c r="B94" s="10" t="s">
        <v>8</v>
      </c>
      <c r="C94" s="73" t="s">
        <v>227</v>
      </c>
      <c r="D94" s="67">
        <v>18.399999999999999</v>
      </c>
      <c r="E94" s="67">
        <v>8.5</v>
      </c>
      <c r="F94" s="67">
        <v>7</v>
      </c>
      <c r="G94" s="67">
        <v>4.3</v>
      </c>
      <c r="H94" s="67">
        <v>1.8</v>
      </c>
      <c r="I94" s="67">
        <v>0</v>
      </c>
      <c r="J94" s="67">
        <v>2.164705882352941</v>
      </c>
      <c r="K94" s="67">
        <v>0.38043478260869568</v>
      </c>
      <c r="L94" s="67">
        <v>0.58139534883720934</v>
      </c>
      <c r="M94" s="67">
        <f t="shared" si="2"/>
        <v>0.77228450111866909</v>
      </c>
      <c r="N94" s="67">
        <f t="shared" si="3"/>
        <v>-0.48770320634513642</v>
      </c>
      <c r="O94" s="67">
        <f t="shared" si="3"/>
        <v>0.32850406697203616</v>
      </c>
      <c r="P94" s="4"/>
    </row>
    <row r="95" spans="1:18" x14ac:dyDescent="0.35">
      <c r="A95" s="4"/>
      <c r="B95" s="10" t="s">
        <v>8</v>
      </c>
      <c r="C95" s="73" t="s">
        <v>222</v>
      </c>
      <c r="D95" s="67">
        <v>20.3</v>
      </c>
      <c r="E95" s="67">
        <v>9.5</v>
      </c>
      <c r="F95" s="67">
        <v>8</v>
      </c>
      <c r="G95" s="67">
        <v>5</v>
      </c>
      <c r="H95" s="67">
        <v>1.9</v>
      </c>
      <c r="I95" s="67">
        <v>0</v>
      </c>
      <c r="J95" s="67">
        <v>2.1368421052631579</v>
      </c>
      <c r="K95" s="67">
        <v>0.39408866995073888</v>
      </c>
      <c r="L95" s="67">
        <v>0.62</v>
      </c>
      <c r="M95" s="67">
        <f t="shared" si="2"/>
        <v>0.7593290874412465</v>
      </c>
      <c r="N95" s="67">
        <f t="shared" si="3"/>
        <v>-0.43015772069853608</v>
      </c>
      <c r="O95" s="67">
        <f t="shared" si="3"/>
        <v>0.48954822531870579</v>
      </c>
      <c r="P95" s="4"/>
    </row>
    <row r="96" spans="1:18" x14ac:dyDescent="0.35">
      <c r="A96" s="4"/>
      <c r="B96" s="10" t="s">
        <v>8</v>
      </c>
      <c r="C96" s="73" t="s">
        <v>222</v>
      </c>
      <c r="D96" s="67">
        <v>17</v>
      </c>
      <c r="E96" s="67">
        <v>8.9</v>
      </c>
      <c r="F96" s="67">
        <v>7</v>
      </c>
      <c r="G96" s="67">
        <v>4.5</v>
      </c>
      <c r="H96" s="67">
        <v>1.1000000000000001</v>
      </c>
      <c r="I96" s="67">
        <v>0</v>
      </c>
      <c r="J96" s="67">
        <v>1.9101123595505618</v>
      </c>
      <c r="K96" s="67">
        <v>0.41176470588235292</v>
      </c>
      <c r="L96" s="67">
        <v>0.75555555555555554</v>
      </c>
      <c r="M96" s="67">
        <f t="shared" si="2"/>
        <v>0.64716206731812198</v>
      </c>
      <c r="N96" s="67">
        <f t="shared" si="3"/>
        <v>-0.35667494393873245</v>
      </c>
      <c r="O96" s="67">
        <f t="shared" si="3"/>
        <v>1.1284652518177907</v>
      </c>
      <c r="P96" s="4"/>
    </row>
    <row r="97" spans="1:16" x14ac:dyDescent="0.35">
      <c r="A97" s="4"/>
      <c r="B97" s="10" t="s">
        <v>8</v>
      </c>
      <c r="C97" s="73" t="s">
        <v>223</v>
      </c>
      <c r="D97" s="67">
        <v>18.5</v>
      </c>
      <c r="E97" s="67">
        <v>9.5</v>
      </c>
      <c r="F97" s="67">
        <v>7.5</v>
      </c>
      <c r="G97" s="67">
        <v>4.9000000000000004</v>
      </c>
      <c r="H97" s="67">
        <v>1.4</v>
      </c>
      <c r="I97" s="67">
        <v>0</v>
      </c>
      <c r="J97" s="67">
        <v>1.9473684210526316</v>
      </c>
      <c r="K97" s="67">
        <v>0.40540540540540543</v>
      </c>
      <c r="L97" s="67">
        <v>0.7142857142857143</v>
      </c>
      <c r="M97" s="67">
        <f t="shared" si="2"/>
        <v>0.66647893347778397</v>
      </c>
      <c r="N97" s="67">
        <f t="shared" si="3"/>
        <v>-0.38299225225610556</v>
      </c>
      <c r="O97" s="67">
        <f t="shared" si="3"/>
        <v>0.91629073187415511</v>
      </c>
      <c r="P97" s="4"/>
    </row>
    <row r="98" spans="1:16" x14ac:dyDescent="0.35">
      <c r="A98" s="4"/>
      <c r="B98" s="10" t="s">
        <v>8</v>
      </c>
      <c r="C98" s="73" t="s">
        <v>223</v>
      </c>
      <c r="D98" s="67">
        <v>23</v>
      </c>
      <c r="E98" s="67">
        <v>13</v>
      </c>
      <c r="F98" s="67">
        <v>10</v>
      </c>
      <c r="G98" s="67">
        <v>7</v>
      </c>
      <c r="H98" s="67">
        <v>2.1</v>
      </c>
      <c r="I98" s="67">
        <v>0</v>
      </c>
      <c r="J98" s="67">
        <v>1.7692307692307692</v>
      </c>
      <c r="K98" s="67">
        <v>0.43478260869565216</v>
      </c>
      <c r="L98" s="67">
        <v>0.70000000000000007</v>
      </c>
      <c r="M98" s="67">
        <f t="shared" si="2"/>
        <v>0.57054485846761294</v>
      </c>
      <c r="N98" s="67">
        <f t="shared" si="3"/>
        <v>-0.26236426446749112</v>
      </c>
      <c r="O98" s="67">
        <f t="shared" si="3"/>
        <v>0.84729786038720389</v>
      </c>
      <c r="P98" s="4"/>
    </row>
    <row r="99" spans="1:16" x14ac:dyDescent="0.35">
      <c r="A99" s="4"/>
      <c r="B99" s="10" t="s">
        <v>8</v>
      </c>
      <c r="C99" s="73" t="s">
        <v>216</v>
      </c>
      <c r="D99" s="67">
        <v>17</v>
      </c>
      <c r="E99" s="67">
        <v>9</v>
      </c>
      <c r="F99" s="67">
        <v>6</v>
      </c>
      <c r="G99" s="67">
        <v>5.5</v>
      </c>
      <c r="H99" s="67">
        <v>1.2</v>
      </c>
      <c r="I99" s="67">
        <v>0</v>
      </c>
      <c r="J99" s="67">
        <v>1.8888888888888888</v>
      </c>
      <c r="K99" s="67">
        <v>0.35294117647058826</v>
      </c>
      <c r="L99" s="67">
        <v>0.78181818181818175</v>
      </c>
      <c r="M99" s="67">
        <f t="shared" si="2"/>
        <v>0.63598876671999671</v>
      </c>
      <c r="N99" s="67">
        <f t="shared" si="3"/>
        <v>-0.60613580357031538</v>
      </c>
      <c r="O99" s="67">
        <f t="shared" si="3"/>
        <v>1.2762934659055616</v>
      </c>
      <c r="P99" s="4"/>
    </row>
    <row r="100" spans="1:16" x14ac:dyDescent="0.35">
      <c r="A100" s="4"/>
      <c r="B100" s="10" t="s">
        <v>8</v>
      </c>
      <c r="C100" s="73" t="s">
        <v>197</v>
      </c>
      <c r="D100" s="67">
        <v>19.852941176470591</v>
      </c>
      <c r="E100" s="67">
        <v>13.97058823529412</v>
      </c>
      <c r="F100" s="67">
        <v>8.0882352941176485</v>
      </c>
      <c r="G100" s="67">
        <v>7.7205882352941178</v>
      </c>
      <c r="H100" s="67">
        <v>3.3088235294117649</v>
      </c>
      <c r="I100" s="67">
        <v>0</v>
      </c>
      <c r="J100" s="67">
        <v>1.4210526315789473</v>
      </c>
      <c r="K100" s="67">
        <v>0.40740740740740744</v>
      </c>
      <c r="L100" s="67">
        <v>0.57142857142857151</v>
      </c>
      <c r="M100" s="67">
        <f t="shared" si="2"/>
        <v>0.35139788683788858</v>
      </c>
      <c r="N100" s="67">
        <f t="shared" si="3"/>
        <v>-0.37469344944141053</v>
      </c>
      <c r="O100" s="67">
        <f t="shared" si="3"/>
        <v>0.28768207245178118</v>
      </c>
      <c r="P100" s="4"/>
    </row>
    <row r="101" spans="1:16" x14ac:dyDescent="0.35">
      <c r="A101" s="4"/>
      <c r="B101" s="10" t="s">
        <v>8</v>
      </c>
      <c r="C101" s="73" t="s">
        <v>197</v>
      </c>
      <c r="D101" s="67">
        <v>21.911764705882355</v>
      </c>
      <c r="E101" s="67">
        <v>10.220588235294118</v>
      </c>
      <c r="F101" s="67">
        <v>8.0882352941176485</v>
      </c>
      <c r="G101" s="67">
        <v>5.3676470588235299</v>
      </c>
      <c r="H101" s="67">
        <v>3.6029411764705888</v>
      </c>
      <c r="I101" s="67">
        <v>0</v>
      </c>
      <c r="J101" s="67">
        <v>2.1438848920863309</v>
      </c>
      <c r="K101" s="67">
        <v>0.36912751677852351</v>
      </c>
      <c r="L101" s="67">
        <v>0.32876712328767121</v>
      </c>
      <c r="M101" s="67">
        <f t="shared" si="2"/>
        <v>0.76261955337471266</v>
      </c>
      <c r="N101" s="67">
        <f t="shared" si="3"/>
        <v>-0.53596159703753299</v>
      </c>
      <c r="O101" s="67">
        <f t="shared" si="3"/>
        <v>-0.71376646776268116</v>
      </c>
      <c r="P101" s="4"/>
    </row>
    <row r="102" spans="1:16" x14ac:dyDescent="0.35">
      <c r="A102" s="4"/>
      <c r="B102" s="10" t="s">
        <v>8</v>
      </c>
      <c r="C102" s="73" t="s">
        <v>197</v>
      </c>
      <c r="D102" s="67">
        <v>28.82352941176471</v>
      </c>
      <c r="E102" s="67">
        <v>14.558823529411766</v>
      </c>
      <c r="F102" s="67">
        <v>11.029411764705884</v>
      </c>
      <c r="G102" s="67">
        <v>7.8676470588235299</v>
      </c>
      <c r="H102" s="67">
        <v>5.8088235294117654</v>
      </c>
      <c r="I102" s="67">
        <v>0</v>
      </c>
      <c r="J102" s="67">
        <v>1.9797979797979799</v>
      </c>
      <c r="K102" s="67">
        <v>0.38265306122448978</v>
      </c>
      <c r="L102" s="67">
        <v>0.26168224299065418</v>
      </c>
      <c r="M102" s="67">
        <f t="shared" si="2"/>
        <v>0.68299480909592736</v>
      </c>
      <c r="N102" s="67">
        <f t="shared" si="3"/>
        <v>-0.47830243206043055</v>
      </c>
      <c r="O102" s="67">
        <f t="shared" si="3"/>
        <v>-1.0372433422918175</v>
      </c>
      <c r="P102" s="4"/>
    </row>
    <row r="103" spans="1:16" x14ac:dyDescent="0.35">
      <c r="A103" s="4"/>
      <c r="B103" s="10" t="s">
        <v>8</v>
      </c>
      <c r="C103" s="73" t="s">
        <v>197</v>
      </c>
      <c r="D103" s="67">
        <v>26.838235294117649</v>
      </c>
      <c r="E103" s="67">
        <v>11.102941176470589</v>
      </c>
      <c r="F103" s="67">
        <v>10.294117647058824</v>
      </c>
      <c r="G103" s="67">
        <v>6.25</v>
      </c>
      <c r="H103" s="67">
        <v>4.632352941176471</v>
      </c>
      <c r="I103" s="67">
        <v>0</v>
      </c>
      <c r="J103" s="67">
        <v>2.4172185430463577</v>
      </c>
      <c r="K103" s="67">
        <v>0.38356164383561642</v>
      </c>
      <c r="L103" s="67">
        <v>0.25882352941176462</v>
      </c>
      <c r="M103" s="67">
        <f t="shared" si="2"/>
        <v>0.88261751676756728</v>
      </c>
      <c r="N103" s="67">
        <f t="shared" si="3"/>
        <v>-0.47445797959511599</v>
      </c>
      <c r="O103" s="67">
        <f t="shared" si="3"/>
        <v>-1.0520922730332172</v>
      </c>
      <c r="P103" s="4"/>
    </row>
    <row r="104" spans="1:16" x14ac:dyDescent="0.35">
      <c r="A104" s="4"/>
      <c r="B104" s="10" t="s">
        <v>8</v>
      </c>
      <c r="C104" s="73" t="s">
        <v>186</v>
      </c>
      <c r="D104" s="67">
        <v>28.308823529411768</v>
      </c>
      <c r="E104" s="67">
        <v>15.073529411764707</v>
      </c>
      <c r="F104" s="67">
        <v>10.661764705882353</v>
      </c>
      <c r="G104" s="67">
        <v>7.7941176470588243</v>
      </c>
      <c r="H104" s="67">
        <v>3.75</v>
      </c>
      <c r="I104" s="67">
        <v>0</v>
      </c>
      <c r="J104" s="67">
        <v>1.878048780487805</v>
      </c>
      <c r="K104" s="67">
        <v>0.37662337662337658</v>
      </c>
      <c r="L104" s="67">
        <v>0.51886792452830188</v>
      </c>
      <c r="M104" s="67">
        <f t="shared" si="2"/>
        <v>0.63023335514937606</v>
      </c>
      <c r="N104" s="67">
        <f t="shared" si="3"/>
        <v>-0.50390518092141701</v>
      </c>
      <c r="O104" s="67">
        <f t="shared" si="3"/>
        <v>7.5507552508145101E-2</v>
      </c>
      <c r="P104" s="4"/>
    </row>
    <row r="105" spans="1:16" x14ac:dyDescent="0.35">
      <c r="A105" s="4"/>
      <c r="B105" s="10" t="s">
        <v>8</v>
      </c>
      <c r="C105" s="73" t="s">
        <v>187</v>
      </c>
      <c r="D105" s="67">
        <v>14.852941176470589</v>
      </c>
      <c r="E105" s="67">
        <v>6.7647058823529411</v>
      </c>
      <c r="F105" s="67">
        <v>6.25</v>
      </c>
      <c r="G105" s="67">
        <v>3.1617647058823533</v>
      </c>
      <c r="H105" s="67">
        <v>2.3529411764705883</v>
      </c>
      <c r="I105" s="67">
        <v>0</v>
      </c>
      <c r="J105" s="67">
        <v>2.1956521739130435</v>
      </c>
      <c r="K105" s="67">
        <v>0.42079207920792078</v>
      </c>
      <c r="L105" s="67">
        <v>0.25581395348837216</v>
      </c>
      <c r="M105" s="67">
        <f t="shared" si="2"/>
        <v>0.7864791203521645</v>
      </c>
      <c r="N105" s="67">
        <f t="shared" si="3"/>
        <v>-0.31952267830743986</v>
      </c>
      <c r="O105" s="67">
        <f t="shared" si="3"/>
        <v>-1.0678406300013557</v>
      </c>
      <c r="P105" s="4"/>
    </row>
    <row r="106" spans="1:16" x14ac:dyDescent="0.35">
      <c r="A106" s="4"/>
      <c r="B106" s="10" t="s">
        <v>8</v>
      </c>
      <c r="C106" s="73" t="s">
        <v>187</v>
      </c>
      <c r="D106" s="67">
        <v>23.529411764705884</v>
      </c>
      <c r="E106" s="67">
        <v>11.617647058823531</v>
      </c>
      <c r="F106" s="67">
        <v>10.294117647058824</v>
      </c>
      <c r="G106" s="67">
        <v>4.9264705882352944</v>
      </c>
      <c r="H106" s="67">
        <v>3.3088235294117649</v>
      </c>
      <c r="I106" s="67">
        <v>0</v>
      </c>
      <c r="J106" s="67">
        <v>2.0253164556962022</v>
      </c>
      <c r="K106" s="67">
        <v>0.4375</v>
      </c>
      <c r="L106" s="67">
        <v>0.32835820895522388</v>
      </c>
      <c r="M106" s="67">
        <f t="shared" si="2"/>
        <v>0.70572596276680533</v>
      </c>
      <c r="N106" s="67">
        <f t="shared" si="3"/>
        <v>-0.25131442828090605</v>
      </c>
      <c r="O106" s="67">
        <f t="shared" si="3"/>
        <v>-0.71562003641200378</v>
      </c>
      <c r="P106" s="4"/>
    </row>
    <row r="107" spans="1:16" x14ac:dyDescent="0.35">
      <c r="A107" s="4"/>
      <c r="B107" s="10" t="s">
        <v>8</v>
      </c>
      <c r="C107" s="73" t="s">
        <v>187</v>
      </c>
      <c r="D107" s="67">
        <v>19.852941176470591</v>
      </c>
      <c r="E107" s="67">
        <v>9.0441176470588243</v>
      </c>
      <c r="F107" s="67">
        <v>6.6176470588235299</v>
      </c>
      <c r="G107" s="67">
        <v>4.632352941176471</v>
      </c>
      <c r="H107" s="67">
        <v>3.1617647058823533</v>
      </c>
      <c r="I107" s="67">
        <v>0</v>
      </c>
      <c r="J107" s="67">
        <v>2.1951219512195124</v>
      </c>
      <c r="K107" s="67">
        <v>0.33333333333333331</v>
      </c>
      <c r="L107" s="67">
        <v>0.31746031746031744</v>
      </c>
      <c r="M107" s="67">
        <f t="shared" si="2"/>
        <v>0.78623760362595729</v>
      </c>
      <c r="N107" s="67">
        <f t="shared" si="3"/>
        <v>-0.6931471805599454</v>
      </c>
      <c r="O107" s="67">
        <f t="shared" si="3"/>
        <v>-0.76546784213957153</v>
      </c>
      <c r="P107" s="4"/>
    </row>
    <row r="108" spans="1:16" x14ac:dyDescent="0.35">
      <c r="A108" s="4"/>
      <c r="B108" s="10" t="s">
        <v>8</v>
      </c>
      <c r="C108" s="73" t="s">
        <v>187</v>
      </c>
      <c r="D108" s="67">
        <v>32.352941176470594</v>
      </c>
      <c r="E108" s="67">
        <v>16.47058823529412</v>
      </c>
      <c r="F108" s="67">
        <v>12.5</v>
      </c>
      <c r="G108" s="67">
        <v>8.2352941176470598</v>
      </c>
      <c r="H108" s="67">
        <v>5.5882352941176476</v>
      </c>
      <c r="I108" s="67">
        <v>0</v>
      </c>
      <c r="J108" s="67">
        <v>1.9642857142857144</v>
      </c>
      <c r="K108" s="67">
        <v>0.3863636363636363</v>
      </c>
      <c r="L108" s="67">
        <v>0.32142857142857145</v>
      </c>
      <c r="M108" s="67">
        <f t="shared" si="2"/>
        <v>0.67512867505726704</v>
      </c>
      <c r="N108" s="67">
        <f t="shared" si="3"/>
        <v>-0.46262352194811329</v>
      </c>
      <c r="O108" s="67">
        <f t="shared" si="3"/>
        <v>-0.74721440183022103</v>
      </c>
      <c r="P108" s="4"/>
    </row>
    <row r="109" spans="1:16" x14ac:dyDescent="0.35">
      <c r="A109" s="4"/>
      <c r="B109" s="10" t="s">
        <v>8</v>
      </c>
      <c r="C109" s="73" t="s">
        <v>317</v>
      </c>
      <c r="D109" s="67">
        <v>11.764705882352942</v>
      </c>
      <c r="E109" s="67">
        <v>6.6176470588235299</v>
      </c>
      <c r="F109" s="67">
        <v>3.6764705882352944</v>
      </c>
      <c r="G109" s="67">
        <v>3.3088235294117649</v>
      </c>
      <c r="H109" s="67">
        <v>0.88235294117647067</v>
      </c>
      <c r="I109" s="67">
        <v>0</v>
      </c>
      <c r="J109" s="67">
        <v>1.7777777777777777</v>
      </c>
      <c r="K109" s="67">
        <v>0.3125</v>
      </c>
      <c r="L109" s="67">
        <v>0.73333333333333339</v>
      </c>
      <c r="M109" s="67">
        <f t="shared" si="2"/>
        <v>0.5753641449035618</v>
      </c>
      <c r="N109" s="67">
        <f t="shared" si="3"/>
        <v>-0.78845736036427017</v>
      </c>
      <c r="O109" s="67">
        <f t="shared" si="3"/>
        <v>1.0116009116784803</v>
      </c>
      <c r="P109" s="4"/>
    </row>
    <row r="110" spans="1:16" x14ac:dyDescent="0.35">
      <c r="A110" s="4"/>
      <c r="B110" s="10" t="s">
        <v>8</v>
      </c>
      <c r="C110" s="73" t="s">
        <v>317</v>
      </c>
      <c r="D110" s="67">
        <v>20.588235294117649</v>
      </c>
      <c r="E110" s="67">
        <v>7.3529411764705888</v>
      </c>
      <c r="F110" s="67">
        <v>8.0882352941176485</v>
      </c>
      <c r="G110" s="67">
        <v>4.7794117647058822</v>
      </c>
      <c r="H110" s="67">
        <v>1.8382352941176472</v>
      </c>
      <c r="I110" s="67">
        <v>0</v>
      </c>
      <c r="J110" s="67">
        <v>2.8</v>
      </c>
      <c r="K110" s="67">
        <v>0.3928571428571429</v>
      </c>
      <c r="L110" s="67">
        <v>0.61538461538461531</v>
      </c>
      <c r="M110" s="67">
        <f t="shared" si="2"/>
        <v>1.0296194171811581</v>
      </c>
      <c r="N110" s="67">
        <f t="shared" si="3"/>
        <v>-0.43531807125784533</v>
      </c>
      <c r="O110" s="67">
        <f t="shared" si="3"/>
        <v>0.47000362924573519</v>
      </c>
      <c r="P110" s="4"/>
    </row>
    <row r="111" spans="1:16" x14ac:dyDescent="0.35">
      <c r="A111" s="4"/>
      <c r="B111" s="10" t="s">
        <v>8</v>
      </c>
      <c r="C111" s="73" t="s">
        <v>317</v>
      </c>
      <c r="D111" s="67">
        <v>14.705882352941178</v>
      </c>
      <c r="E111" s="67">
        <v>4.4117647058823533</v>
      </c>
      <c r="F111" s="67">
        <v>5.882352941176471</v>
      </c>
      <c r="G111" s="67">
        <v>2.5735294117647061</v>
      </c>
      <c r="H111" s="67">
        <v>1.3235294117647061</v>
      </c>
      <c r="I111" s="67">
        <v>0</v>
      </c>
      <c r="J111" s="67">
        <v>3.3333333333333335</v>
      </c>
      <c r="K111" s="67">
        <v>0.4</v>
      </c>
      <c r="L111" s="67">
        <v>0.48571428571428565</v>
      </c>
      <c r="M111" s="67">
        <f t="shared" si="2"/>
        <v>1.2039728043259361</v>
      </c>
      <c r="N111" s="67">
        <f t="shared" si="3"/>
        <v>-0.40546510810816427</v>
      </c>
      <c r="O111" s="67">
        <f t="shared" si="3"/>
        <v>-5.7158413839948873E-2</v>
      </c>
      <c r="P111" s="4"/>
    </row>
    <row r="112" spans="1:16" x14ac:dyDescent="0.35">
      <c r="A112" s="4"/>
      <c r="B112" s="10" t="s">
        <v>8</v>
      </c>
      <c r="C112" s="73" t="s">
        <v>317</v>
      </c>
      <c r="D112" s="67">
        <v>19.852941176470591</v>
      </c>
      <c r="E112" s="67">
        <v>7.7205882352941178</v>
      </c>
      <c r="F112" s="67">
        <v>8.8235294117647065</v>
      </c>
      <c r="G112" s="67">
        <v>4.5588235294117654</v>
      </c>
      <c r="H112" s="67">
        <v>2.4264705882352944</v>
      </c>
      <c r="I112" s="67">
        <v>0</v>
      </c>
      <c r="J112" s="67">
        <v>2.5714285714285716</v>
      </c>
      <c r="K112" s="67">
        <v>0.44444444444444442</v>
      </c>
      <c r="L112" s="67">
        <v>0.467741935483871</v>
      </c>
      <c r="M112" s="67">
        <f t="shared" si="2"/>
        <v>0.94446160884085151</v>
      </c>
      <c r="N112" s="67">
        <f t="shared" si="3"/>
        <v>-0.22314355131420985</v>
      </c>
      <c r="O112" s="67">
        <f t="shared" si="3"/>
        <v>-0.12921173148000609</v>
      </c>
      <c r="P112" s="4"/>
    </row>
    <row r="113" spans="1:16" x14ac:dyDescent="0.35">
      <c r="A113" s="4"/>
      <c r="B113" s="10" t="s">
        <v>8</v>
      </c>
      <c r="C113" s="73" t="s">
        <v>318</v>
      </c>
      <c r="D113" s="67">
        <v>17.279411764705884</v>
      </c>
      <c r="E113" s="67">
        <v>5.0735294117647065</v>
      </c>
      <c r="F113" s="67">
        <v>8.0882352941176485</v>
      </c>
      <c r="G113" s="67">
        <v>2.2794117647058827</v>
      </c>
      <c r="H113" s="67">
        <v>1.6911764705882353</v>
      </c>
      <c r="I113" s="67">
        <v>0</v>
      </c>
      <c r="J113" s="67">
        <v>3.4057971014492754</v>
      </c>
      <c r="K113" s="67">
        <v>0.46808510638297879</v>
      </c>
      <c r="L113" s="67">
        <v>0.25806451612903236</v>
      </c>
      <c r="M113" s="67">
        <f t="shared" si="2"/>
        <v>1.2254790095468995</v>
      </c>
      <c r="N113" s="67">
        <f t="shared" si="3"/>
        <v>-0.12783337150988477</v>
      </c>
      <c r="O113" s="67">
        <f t="shared" si="3"/>
        <v>-1.0560526742493133</v>
      </c>
      <c r="P113" s="4"/>
    </row>
    <row r="114" spans="1:16" x14ac:dyDescent="0.35">
      <c r="A114" s="4"/>
      <c r="B114" s="10" t="s">
        <v>8</v>
      </c>
      <c r="C114" s="73" t="s">
        <v>318</v>
      </c>
      <c r="D114" s="67">
        <v>38.755555555555553</v>
      </c>
      <c r="E114" s="67">
        <v>22.933333333333334</v>
      </c>
      <c r="F114" s="67">
        <v>21.422222222222221</v>
      </c>
      <c r="G114" s="67">
        <v>11.733333333333333</v>
      </c>
      <c r="H114" s="67">
        <v>5.7777777777777777</v>
      </c>
      <c r="I114" s="67">
        <v>0</v>
      </c>
      <c r="J114" s="67">
        <v>1.6899224806201549</v>
      </c>
      <c r="K114" s="67">
        <v>0.55275229357798161</v>
      </c>
      <c r="L114" s="67">
        <v>0.50757575757575757</v>
      </c>
      <c r="M114" s="67">
        <f t="shared" si="2"/>
        <v>0.52468265842741679</v>
      </c>
      <c r="N114" s="67">
        <f t="shared" si="3"/>
        <v>0.21179737492690806</v>
      </c>
      <c r="O114" s="67">
        <f t="shared" si="3"/>
        <v>3.0305349495328843E-2</v>
      </c>
      <c r="P114" s="4"/>
    </row>
    <row r="115" spans="1:16" x14ac:dyDescent="0.35">
      <c r="A115" s="4"/>
      <c r="B115" s="10" t="s">
        <v>8</v>
      </c>
      <c r="C115" s="73" t="s">
        <v>318</v>
      </c>
      <c r="D115" s="67">
        <v>39.377777777777773</v>
      </c>
      <c r="E115" s="67">
        <v>24</v>
      </c>
      <c r="F115" s="67">
        <v>15.555555555555555</v>
      </c>
      <c r="G115" s="67">
        <v>12</v>
      </c>
      <c r="H115" s="67">
        <v>4</v>
      </c>
      <c r="I115" s="67">
        <v>0</v>
      </c>
      <c r="J115" s="67">
        <v>1.6407407407407406</v>
      </c>
      <c r="K115" s="67">
        <v>0.39503386004514679</v>
      </c>
      <c r="L115" s="67">
        <v>0.66666666666666663</v>
      </c>
      <c r="M115" s="67">
        <f t="shared" si="2"/>
        <v>0.49514781104676081</v>
      </c>
      <c r="N115" s="67">
        <f t="shared" si="3"/>
        <v>-0.42620100658734222</v>
      </c>
      <c r="O115" s="67">
        <f t="shared" si="3"/>
        <v>0.69314718055994518</v>
      </c>
      <c r="P115" s="4"/>
    </row>
    <row r="116" spans="1:16" x14ac:dyDescent="0.35">
      <c r="A116" s="4"/>
      <c r="B116" s="10" t="s">
        <v>8</v>
      </c>
      <c r="C116" s="73" t="s">
        <v>319</v>
      </c>
      <c r="D116" s="67">
        <v>37.422222222222224</v>
      </c>
      <c r="E116" s="67">
        <v>23.111111111111111</v>
      </c>
      <c r="F116" s="67">
        <v>17.688888888888886</v>
      </c>
      <c r="G116" s="67">
        <v>12</v>
      </c>
      <c r="H116" s="67">
        <v>4.6222222222222218</v>
      </c>
      <c r="I116" s="67">
        <v>0</v>
      </c>
      <c r="J116" s="67">
        <v>1.6192307692307693</v>
      </c>
      <c r="K116" s="67">
        <v>0.47268408551068875</v>
      </c>
      <c r="L116" s="67">
        <v>0.61481481481481481</v>
      </c>
      <c r="M116" s="67">
        <f t="shared" si="2"/>
        <v>0.48195120266685371</v>
      </c>
      <c r="N116" s="67">
        <f t="shared" si="3"/>
        <v>-0.10937255714778736</v>
      </c>
      <c r="O116" s="67">
        <f t="shared" si="3"/>
        <v>0.46759688921517062</v>
      </c>
      <c r="P116" s="4"/>
    </row>
    <row r="117" spans="1:16" x14ac:dyDescent="0.35">
      <c r="A117" s="4"/>
      <c r="B117" s="10" t="s">
        <v>8</v>
      </c>
      <c r="C117" s="73" t="s">
        <v>319</v>
      </c>
      <c r="D117" s="67">
        <v>29.511111111111113</v>
      </c>
      <c r="E117" s="67">
        <v>18.933333333333334</v>
      </c>
      <c r="F117" s="67">
        <v>14.666666666666666</v>
      </c>
      <c r="G117" s="67">
        <v>9.7777777777777768</v>
      </c>
      <c r="H117" s="67">
        <v>5.7777777777777777</v>
      </c>
      <c r="I117" s="67">
        <v>0</v>
      </c>
      <c r="J117" s="67">
        <v>1.5586854460093897</v>
      </c>
      <c r="K117" s="67">
        <v>0.49698795180722888</v>
      </c>
      <c r="L117" s="67">
        <v>0.40909090909090906</v>
      </c>
      <c r="M117" s="67">
        <f t="shared" si="2"/>
        <v>0.44384280320706349</v>
      </c>
      <c r="N117" s="67">
        <f t="shared" si="3"/>
        <v>-1.2048338516174593E-2</v>
      </c>
      <c r="O117" s="67">
        <f t="shared" si="3"/>
        <v>-0.36772478012531756</v>
      </c>
      <c r="P117" s="4"/>
    </row>
    <row r="118" spans="1:16" x14ac:dyDescent="0.35">
      <c r="A118" s="4"/>
      <c r="B118" s="10" t="s">
        <v>8</v>
      </c>
      <c r="C118" s="73" t="s">
        <v>319</v>
      </c>
      <c r="D118" s="67">
        <v>26.666666666666664</v>
      </c>
      <c r="E118" s="67">
        <v>28.355555555555554</v>
      </c>
      <c r="F118" s="67">
        <v>11.111111111111111</v>
      </c>
      <c r="G118" s="67">
        <v>10.399999999999999</v>
      </c>
      <c r="H118" s="67">
        <v>6.0444444444444443</v>
      </c>
      <c r="I118" s="67">
        <v>0</v>
      </c>
      <c r="J118" s="67">
        <v>0.94043887147335414</v>
      </c>
      <c r="K118" s="67">
        <v>0.41666666666666669</v>
      </c>
      <c r="L118" s="67">
        <v>0.41880341880341876</v>
      </c>
      <c r="M118" s="67">
        <f t="shared" si="2"/>
        <v>-6.1408628128643609E-2</v>
      </c>
      <c r="N118" s="67">
        <f t="shared" si="3"/>
        <v>-0.33647223662121273</v>
      </c>
      <c r="O118" s="67">
        <f t="shared" si="3"/>
        <v>-0.32768740706548027</v>
      </c>
      <c r="P118" s="4"/>
    </row>
    <row r="119" spans="1:16" x14ac:dyDescent="0.35">
      <c r="A119" s="4"/>
      <c r="B119" s="10" t="s">
        <v>8</v>
      </c>
      <c r="C119" s="73" t="s">
        <v>319</v>
      </c>
      <c r="D119" s="67">
        <v>28.444444444444443</v>
      </c>
      <c r="E119" s="67">
        <v>18.31111111111111</v>
      </c>
      <c r="F119" s="67">
        <v>12.888888888888888</v>
      </c>
      <c r="G119" s="67">
        <v>9.2444444444444436</v>
      </c>
      <c r="H119" s="67">
        <v>5.155555555555555</v>
      </c>
      <c r="I119" s="67">
        <v>0</v>
      </c>
      <c r="J119" s="67">
        <v>1.5533980582524272</v>
      </c>
      <c r="K119" s="67">
        <v>0.453125</v>
      </c>
      <c r="L119" s="67">
        <v>0.44230769230769229</v>
      </c>
      <c r="M119" s="67">
        <f t="shared" si="2"/>
        <v>0.44044482700419113</v>
      </c>
      <c r="N119" s="67">
        <f t="shared" si="3"/>
        <v>-0.18805223150293959</v>
      </c>
      <c r="O119" s="67">
        <f t="shared" si="3"/>
        <v>-0.23180161405732444</v>
      </c>
      <c r="P119" s="4"/>
    </row>
    <row r="120" spans="1:16" x14ac:dyDescent="0.35">
      <c r="A120" s="4"/>
      <c r="B120" s="10" t="s">
        <v>8</v>
      </c>
      <c r="C120" s="73" t="s">
        <v>319</v>
      </c>
      <c r="D120" s="67">
        <v>24.177777777777777</v>
      </c>
      <c r="E120" s="67">
        <v>15.555555555555555</v>
      </c>
      <c r="F120" s="67">
        <v>10.222222222222221</v>
      </c>
      <c r="G120" s="67">
        <v>7.6444444444444439</v>
      </c>
      <c r="H120" s="67">
        <v>4.5333333333333323</v>
      </c>
      <c r="I120" s="67">
        <v>0</v>
      </c>
      <c r="J120" s="67">
        <v>1.5542857142857143</v>
      </c>
      <c r="K120" s="67">
        <v>0.42279411764705882</v>
      </c>
      <c r="L120" s="67">
        <v>0.40697674418604662</v>
      </c>
      <c r="M120" s="67">
        <f t="shared" si="2"/>
        <v>0.44101609237248324</v>
      </c>
      <c r="N120" s="67">
        <f t="shared" si="3"/>
        <v>-0.31131367698505791</v>
      </c>
      <c r="O120" s="67">
        <f t="shared" si="3"/>
        <v>-0.37647757123491177</v>
      </c>
      <c r="P120" s="4"/>
    </row>
    <row r="121" spans="1:16" x14ac:dyDescent="0.35">
      <c r="A121" s="4"/>
      <c r="B121" s="10" t="s">
        <v>8</v>
      </c>
      <c r="C121" s="73" t="s">
        <v>319</v>
      </c>
      <c r="D121" s="67">
        <v>23.377777777777776</v>
      </c>
      <c r="E121" s="67">
        <v>15.200000000000001</v>
      </c>
      <c r="F121" s="67">
        <v>9.7777777777777768</v>
      </c>
      <c r="G121" s="67">
        <v>7.4666666666666668</v>
      </c>
      <c r="H121" s="67">
        <v>4.2666666666666666</v>
      </c>
      <c r="I121" s="67">
        <v>0</v>
      </c>
      <c r="J121" s="67">
        <v>1.5380116959064325</v>
      </c>
      <c r="K121" s="67">
        <v>0.41825095057034217</v>
      </c>
      <c r="L121" s="67">
        <v>0.4285714285714286</v>
      </c>
      <c r="M121" s="67">
        <f t="shared" si="2"/>
        <v>0.43049047567510457</v>
      </c>
      <c r="N121" s="67">
        <f t="shared" si="3"/>
        <v>-0.32995755560001921</v>
      </c>
      <c r="O121" s="67">
        <f t="shared" si="3"/>
        <v>-0.28768207245178079</v>
      </c>
      <c r="P121" s="4"/>
    </row>
    <row r="122" spans="1:16" x14ac:dyDescent="0.35">
      <c r="A122" s="4"/>
      <c r="B122" s="10" t="s">
        <v>8</v>
      </c>
      <c r="C122" s="73" t="s">
        <v>319</v>
      </c>
      <c r="D122" s="67">
        <v>19.733333333333331</v>
      </c>
      <c r="E122" s="67">
        <v>12.444444444444443</v>
      </c>
      <c r="F122" s="67">
        <v>7.5555555555555554</v>
      </c>
      <c r="G122" s="67">
        <v>6.0444444444444443</v>
      </c>
      <c r="H122" s="67">
        <v>4</v>
      </c>
      <c r="I122" s="67">
        <v>0</v>
      </c>
      <c r="J122" s="67">
        <v>1.5857142857142856</v>
      </c>
      <c r="K122" s="67">
        <v>0.38288288288288291</v>
      </c>
      <c r="L122" s="67">
        <v>0.33823529411764702</v>
      </c>
      <c r="M122" s="67">
        <f t="shared" si="2"/>
        <v>0.46103495926297511</v>
      </c>
      <c r="N122" s="67">
        <f t="shared" si="3"/>
        <v>-0.47732966933780824</v>
      </c>
      <c r="O122" s="67">
        <f t="shared" si="3"/>
        <v>-0.67116827384117039</v>
      </c>
      <c r="P122" s="4"/>
    </row>
    <row r="123" spans="1:16" x14ac:dyDescent="0.35">
      <c r="A123" s="4"/>
      <c r="B123" s="10" t="s">
        <v>8</v>
      </c>
      <c r="C123" s="73" t="s">
        <v>320</v>
      </c>
      <c r="D123" s="67">
        <v>24.177777777777777</v>
      </c>
      <c r="E123" s="67">
        <v>15.555555555555555</v>
      </c>
      <c r="F123" s="67">
        <v>9.7777777777777768</v>
      </c>
      <c r="G123" s="67">
        <v>7.6444444444444439</v>
      </c>
      <c r="H123" s="67">
        <v>3.6444444444444439</v>
      </c>
      <c r="I123" s="67">
        <v>0</v>
      </c>
      <c r="J123" s="67">
        <v>1.5542857142857143</v>
      </c>
      <c r="K123" s="67">
        <v>0.4044117647058823</v>
      </c>
      <c r="L123" s="67">
        <v>0.52325581395348841</v>
      </c>
      <c r="M123" s="67">
        <f t="shared" si="2"/>
        <v>0.44101609237248324</v>
      </c>
      <c r="N123" s="67">
        <f t="shared" si="3"/>
        <v>-0.38711596943996812</v>
      </c>
      <c r="O123" s="67">
        <f t="shared" si="3"/>
        <v>9.3090423066012035E-2</v>
      </c>
      <c r="P123" s="4"/>
    </row>
    <row r="124" spans="1:16" x14ac:dyDescent="0.35">
      <c r="A124" s="4"/>
      <c r="B124" s="10" t="s">
        <v>8</v>
      </c>
      <c r="C124" s="73" t="s">
        <v>320</v>
      </c>
      <c r="D124" s="67">
        <v>31.555555555555554</v>
      </c>
      <c r="E124" s="67">
        <v>22.577777777777776</v>
      </c>
      <c r="F124" s="67">
        <v>14.666666666666666</v>
      </c>
      <c r="G124" s="67">
        <v>11.733333333333333</v>
      </c>
      <c r="H124" s="67">
        <v>4.8888888888888884</v>
      </c>
      <c r="I124" s="67">
        <v>0</v>
      </c>
      <c r="J124" s="67">
        <v>1.3976377952755905</v>
      </c>
      <c r="K124" s="67">
        <v>0.46478873239436619</v>
      </c>
      <c r="L124" s="67">
        <v>0.58333333333333337</v>
      </c>
      <c r="M124" s="67">
        <f t="shared" si="2"/>
        <v>0.3347835224568792</v>
      </c>
      <c r="N124" s="67">
        <f t="shared" si="3"/>
        <v>-0.14107859825990549</v>
      </c>
      <c r="O124" s="67">
        <f t="shared" si="3"/>
        <v>0.33647223662121301</v>
      </c>
      <c r="P124" s="4"/>
    </row>
    <row r="125" spans="1:16" x14ac:dyDescent="0.35">
      <c r="A125" s="4"/>
      <c r="B125" s="10" t="s">
        <v>8</v>
      </c>
      <c r="C125" s="73" t="s">
        <v>204</v>
      </c>
      <c r="D125" s="67">
        <v>31.733333333333334</v>
      </c>
      <c r="E125" s="67">
        <v>21.244444444444444</v>
      </c>
      <c r="F125" s="67">
        <v>13.777777777777777</v>
      </c>
      <c r="G125" s="67">
        <v>10.844444444444443</v>
      </c>
      <c r="H125" s="67">
        <v>4.2666666666666666</v>
      </c>
      <c r="I125" s="67">
        <v>0</v>
      </c>
      <c r="J125" s="67">
        <v>1.493723849372385</v>
      </c>
      <c r="K125" s="67">
        <v>0.43417366946778707</v>
      </c>
      <c r="L125" s="67">
        <v>0.60655737704918034</v>
      </c>
      <c r="M125" s="67">
        <f t="shared" si="2"/>
        <v>0.40127222984812844</v>
      </c>
      <c r="N125" s="67">
        <f t="shared" si="3"/>
        <v>-0.26484258048195825</v>
      </c>
      <c r="O125" s="67">
        <f t="shared" si="3"/>
        <v>0.43286408229627887</v>
      </c>
      <c r="P125" s="4"/>
    </row>
    <row r="126" spans="1:16" x14ac:dyDescent="0.35">
      <c r="A126" s="4"/>
      <c r="B126" s="10" t="s">
        <v>8</v>
      </c>
      <c r="C126" s="73" t="s">
        <v>204</v>
      </c>
      <c r="D126" s="67">
        <v>28.444444444444443</v>
      </c>
      <c r="E126" s="67">
        <v>20.444444444444443</v>
      </c>
      <c r="F126" s="67">
        <v>13.333333333333332</v>
      </c>
      <c r="G126" s="67">
        <v>10.577777777777778</v>
      </c>
      <c r="H126" s="67">
        <v>4.177777777777778</v>
      </c>
      <c r="I126" s="67">
        <v>0</v>
      </c>
      <c r="J126" s="67">
        <v>1.3913043478260869</v>
      </c>
      <c r="K126" s="67">
        <v>0.46875</v>
      </c>
      <c r="L126" s="67">
        <v>0.60504201680672265</v>
      </c>
      <c r="M126" s="67">
        <f t="shared" si="2"/>
        <v>0.33024168687057681</v>
      </c>
      <c r="N126" s="67">
        <f t="shared" si="3"/>
        <v>-0.12516314295400605</v>
      </c>
      <c r="O126" s="67">
        <f t="shared" si="3"/>
        <v>0.42651851730599655</v>
      </c>
      <c r="P126" s="4"/>
    </row>
    <row r="127" spans="1:16" x14ac:dyDescent="0.35">
      <c r="A127" s="4"/>
      <c r="B127" s="10" t="s">
        <v>8</v>
      </c>
      <c r="C127" s="73" t="s">
        <v>204</v>
      </c>
      <c r="D127" s="67">
        <v>24.888888888888886</v>
      </c>
      <c r="E127" s="67">
        <v>18.399999999999999</v>
      </c>
      <c r="F127" s="67">
        <v>11.555555555555555</v>
      </c>
      <c r="G127" s="67">
        <v>8</v>
      </c>
      <c r="H127" s="67">
        <v>3.5555555555555554</v>
      </c>
      <c r="I127" s="67">
        <v>0</v>
      </c>
      <c r="J127" s="67">
        <v>1.3526570048309179</v>
      </c>
      <c r="K127" s="67">
        <v>0.46428571428571436</v>
      </c>
      <c r="L127" s="67">
        <v>0.55555555555555558</v>
      </c>
      <c r="M127" s="67">
        <f t="shared" si="2"/>
        <v>0.30207080990388052</v>
      </c>
      <c r="N127" s="67">
        <f t="shared" si="3"/>
        <v>-0.14310084364067291</v>
      </c>
      <c r="O127" s="67">
        <f t="shared" si="3"/>
        <v>0.22314355131420993</v>
      </c>
      <c r="P127" s="4"/>
    </row>
    <row r="128" spans="1:16" x14ac:dyDescent="0.35">
      <c r="A128" s="4"/>
      <c r="B128" s="10" t="s">
        <v>8</v>
      </c>
      <c r="C128" s="73" t="s">
        <v>205</v>
      </c>
      <c r="D128" s="67">
        <v>23.555555555555554</v>
      </c>
      <c r="E128" s="67">
        <v>12.62222222222222</v>
      </c>
      <c r="F128" s="67">
        <v>11.555555555555555</v>
      </c>
      <c r="G128" s="67">
        <v>5.7777777777777777</v>
      </c>
      <c r="H128" s="67">
        <v>2.9333333333333331</v>
      </c>
      <c r="I128" s="67">
        <v>0</v>
      </c>
      <c r="J128" s="67">
        <v>1.8661971830985917</v>
      </c>
      <c r="K128" s="67">
        <v>0.49056603773584911</v>
      </c>
      <c r="L128" s="67">
        <v>0.49230769230769234</v>
      </c>
      <c r="M128" s="67">
        <f t="shared" si="2"/>
        <v>0.62390276838496161</v>
      </c>
      <c r="N128" s="67">
        <f t="shared" si="3"/>
        <v>-3.7740327982846739E-2</v>
      </c>
      <c r="O128" s="67">
        <f t="shared" si="3"/>
        <v>-3.0771658666753545E-2</v>
      </c>
      <c r="P128" s="4"/>
    </row>
    <row r="129" spans="1:16" x14ac:dyDescent="0.35">
      <c r="A129" s="4"/>
      <c r="B129" s="10" t="s">
        <v>8</v>
      </c>
      <c r="C129" s="73" t="s">
        <v>205</v>
      </c>
      <c r="D129" s="67">
        <v>22.666666666666664</v>
      </c>
      <c r="E129" s="67">
        <v>13.333333333333332</v>
      </c>
      <c r="F129" s="67">
        <v>11.555555555555555</v>
      </c>
      <c r="G129" s="67">
        <v>6.6666666666666661</v>
      </c>
      <c r="H129" s="67">
        <v>3.3777777777777773</v>
      </c>
      <c r="I129" s="67">
        <v>0</v>
      </c>
      <c r="J129" s="67">
        <v>1.7</v>
      </c>
      <c r="K129" s="67">
        <v>0.50980392156862753</v>
      </c>
      <c r="L129" s="67">
        <v>0.49333333333333335</v>
      </c>
      <c r="M129" s="67">
        <f t="shared" si="2"/>
        <v>0.53062825106217038</v>
      </c>
      <c r="N129" s="67">
        <f t="shared" si="3"/>
        <v>3.9220713153281545E-2</v>
      </c>
      <c r="O129" s="67">
        <f t="shared" si="3"/>
        <v>-2.666824708216118E-2</v>
      </c>
      <c r="P129" s="4"/>
    </row>
    <row r="130" spans="1:16" x14ac:dyDescent="0.35">
      <c r="A130" s="4"/>
      <c r="B130" s="10" t="s">
        <v>8</v>
      </c>
      <c r="C130" s="73" t="s">
        <v>203</v>
      </c>
      <c r="D130" s="67">
        <v>31.555555555555554</v>
      </c>
      <c r="E130" s="67">
        <v>18.488888888888887</v>
      </c>
      <c r="F130" s="67">
        <v>16</v>
      </c>
      <c r="G130" s="67">
        <v>9.4222222222222207</v>
      </c>
      <c r="H130" s="67">
        <v>5.155555555555555</v>
      </c>
      <c r="I130" s="67">
        <v>0</v>
      </c>
      <c r="J130" s="67">
        <v>1.7067307692307694</v>
      </c>
      <c r="K130" s="67">
        <v>0.50704225352112675</v>
      </c>
      <c r="L130" s="67">
        <v>0.45283018867924524</v>
      </c>
      <c r="M130" s="67">
        <f t="shared" si="2"/>
        <v>0.53457970977409797</v>
      </c>
      <c r="N130" s="67">
        <f t="shared" si="3"/>
        <v>2.8170876966696224E-2</v>
      </c>
      <c r="O130" s="67">
        <f t="shared" si="3"/>
        <v>-0.1892419996385287</v>
      </c>
      <c r="P130" s="4"/>
    </row>
    <row r="131" spans="1:16" x14ac:dyDescent="0.35">
      <c r="A131" s="4"/>
      <c r="B131" s="10" t="s">
        <v>8</v>
      </c>
      <c r="C131" s="73" t="s">
        <v>203</v>
      </c>
      <c r="D131" s="67">
        <v>26.488888888888887</v>
      </c>
      <c r="E131" s="67">
        <v>16</v>
      </c>
      <c r="F131" s="67">
        <v>11.555555555555555</v>
      </c>
      <c r="G131" s="67">
        <v>8.2666666666666675</v>
      </c>
      <c r="H131" s="67">
        <v>4.7111111111111104</v>
      </c>
      <c r="I131" s="67">
        <v>0</v>
      </c>
      <c r="J131" s="67">
        <v>1.6555555555555554</v>
      </c>
      <c r="K131" s="67">
        <v>0.43624161073825507</v>
      </c>
      <c r="L131" s="67">
        <v>0.4301075268817206</v>
      </c>
      <c r="M131" s="67">
        <f t="shared" si="2"/>
        <v>0.50413663561519406</v>
      </c>
      <c r="N131" s="67">
        <f t="shared" si="3"/>
        <v>-0.25642952894767634</v>
      </c>
      <c r="O131" s="67">
        <f t="shared" si="3"/>
        <v>-0.28141245943818488</v>
      </c>
      <c r="P131" s="4"/>
    </row>
    <row r="132" spans="1:16" x14ac:dyDescent="0.35">
      <c r="A132" s="4"/>
      <c r="B132" s="10" t="s">
        <v>8</v>
      </c>
      <c r="C132" s="73" t="s">
        <v>202</v>
      </c>
      <c r="D132" s="67">
        <v>29.155555555555551</v>
      </c>
      <c r="E132" s="67">
        <v>17.600000000000001</v>
      </c>
      <c r="F132" s="67">
        <v>16</v>
      </c>
      <c r="G132" s="67">
        <v>8.2666666666666675</v>
      </c>
      <c r="H132" s="67">
        <v>7.2888888888888879</v>
      </c>
      <c r="I132" s="67">
        <v>0</v>
      </c>
      <c r="J132" s="67">
        <v>1.6565656565656561</v>
      </c>
      <c r="K132" s="67">
        <v>0.54878048780487809</v>
      </c>
      <c r="L132" s="67">
        <v>0.11827956989247333</v>
      </c>
      <c r="M132" s="67">
        <f t="shared" si="2"/>
        <v>0.50474657768960818</v>
      </c>
      <c r="N132" s="67">
        <f t="shared" si="3"/>
        <v>0.1957445771260955</v>
      </c>
      <c r="O132" s="67">
        <f t="shared" si="3"/>
        <v>-2.0088239744658805</v>
      </c>
      <c r="P132" s="4"/>
    </row>
    <row r="133" spans="1:16" x14ac:dyDescent="0.35">
      <c r="A133" s="4"/>
      <c r="B133" s="10" t="s">
        <v>8</v>
      </c>
      <c r="C133" s="73" t="s">
        <v>202</v>
      </c>
      <c r="D133" s="67">
        <v>26.222222222222221</v>
      </c>
      <c r="E133" s="67">
        <v>15.111111111111111</v>
      </c>
      <c r="F133" s="67">
        <v>13.333333333333332</v>
      </c>
      <c r="G133" s="67">
        <v>8.1777777777777771</v>
      </c>
      <c r="H133" s="67">
        <v>6.2222222222222214</v>
      </c>
      <c r="I133" s="67">
        <v>0</v>
      </c>
      <c r="J133" s="67">
        <v>1.7352941176470589</v>
      </c>
      <c r="K133" s="67">
        <v>0.50847457627118642</v>
      </c>
      <c r="L133" s="67">
        <v>0.23913043478260873</v>
      </c>
      <c r="M133" s="67">
        <f t="shared" si="2"/>
        <v>0.55117691928955814</v>
      </c>
      <c r="N133" s="67">
        <f t="shared" si="3"/>
        <v>3.39015516756812E-2</v>
      </c>
      <c r="O133" s="67">
        <f t="shared" si="3"/>
        <v>-1.1574527886910431</v>
      </c>
      <c r="P133" s="4"/>
    </row>
    <row r="134" spans="1:16" x14ac:dyDescent="0.35">
      <c r="A134" s="4"/>
      <c r="B134" s="10" t="s">
        <v>8</v>
      </c>
      <c r="C134" s="73" t="s">
        <v>202</v>
      </c>
      <c r="D134" s="67">
        <v>21.155555555555555</v>
      </c>
      <c r="E134" s="67">
        <v>13.6</v>
      </c>
      <c r="F134" s="67">
        <v>11.555555555555555</v>
      </c>
      <c r="G134" s="67">
        <v>6.8444444444444441</v>
      </c>
      <c r="H134" s="67">
        <v>5.6888888888888891</v>
      </c>
      <c r="I134" s="67">
        <v>0</v>
      </c>
      <c r="J134" s="67">
        <v>1.5555555555555556</v>
      </c>
      <c r="K134" s="67">
        <v>0.54621848739495804</v>
      </c>
      <c r="L134" s="67">
        <v>0.16883116883116875</v>
      </c>
      <c r="M134" s="67">
        <f t="shared" si="2"/>
        <v>0.44183275227903923</v>
      </c>
      <c r="N134" s="67">
        <f t="shared" si="3"/>
        <v>0.18540322333136292</v>
      </c>
      <c r="O134" s="67">
        <f t="shared" si="3"/>
        <v>-1.5939337258981356</v>
      </c>
      <c r="P134" s="4"/>
    </row>
    <row r="135" spans="1:16" x14ac:dyDescent="0.35">
      <c r="A135" s="4"/>
      <c r="B135" s="10" t="s">
        <v>8</v>
      </c>
      <c r="C135" s="73" t="s">
        <v>321</v>
      </c>
      <c r="D135" s="67">
        <v>23.555555555555554</v>
      </c>
      <c r="E135" s="67">
        <v>12.444444444444443</v>
      </c>
      <c r="F135" s="67">
        <v>10.666666666666666</v>
      </c>
      <c r="G135" s="67">
        <v>6.5777777777777775</v>
      </c>
      <c r="H135" s="67">
        <v>3.3777777777777773</v>
      </c>
      <c r="I135" s="67">
        <v>0</v>
      </c>
      <c r="J135" s="67">
        <v>1.892857142857143</v>
      </c>
      <c r="K135" s="67">
        <v>0.45283018867924529</v>
      </c>
      <c r="L135" s="67">
        <v>0.48648648648648651</v>
      </c>
      <c r="M135" s="67">
        <f t="shared" si="2"/>
        <v>0.63808740337691794</v>
      </c>
      <c r="N135" s="67">
        <f t="shared" si="3"/>
        <v>-0.18924199963852842</v>
      </c>
      <c r="O135" s="67">
        <f t="shared" si="3"/>
        <v>-5.4067221270275703E-2</v>
      </c>
      <c r="P135" s="4"/>
    </row>
    <row r="136" spans="1:16" x14ac:dyDescent="0.35">
      <c r="A136" s="4"/>
      <c r="B136" s="10" t="s">
        <v>8</v>
      </c>
      <c r="C136" s="73" t="s">
        <v>321</v>
      </c>
      <c r="D136" s="67">
        <v>18.222222222222221</v>
      </c>
      <c r="E136" s="67">
        <v>10.222222222222221</v>
      </c>
      <c r="F136" s="67">
        <v>10.666666666666666</v>
      </c>
      <c r="G136" s="67">
        <v>5.0666666666666664</v>
      </c>
      <c r="H136" s="67">
        <v>1.7777777777777777</v>
      </c>
      <c r="I136" s="67">
        <v>0</v>
      </c>
      <c r="J136" s="67">
        <v>1.7826086956521741</v>
      </c>
      <c r="K136" s="67">
        <v>0.58536585365853655</v>
      </c>
      <c r="L136" s="67">
        <v>0.64912280701754388</v>
      </c>
      <c r="M136" s="67">
        <f t="shared" si="2"/>
        <v>0.57807785077515816</v>
      </c>
      <c r="N136" s="67">
        <f t="shared" si="3"/>
        <v>0.34484048629172942</v>
      </c>
      <c r="O136" s="67">
        <f t="shared" si="3"/>
        <v>0.61518563909023349</v>
      </c>
      <c r="P136" s="4"/>
    </row>
    <row r="137" spans="1:16" x14ac:dyDescent="0.35">
      <c r="A137" s="4"/>
      <c r="B137" s="10" t="s">
        <v>8</v>
      </c>
      <c r="C137" s="73" t="s">
        <v>201</v>
      </c>
      <c r="D137" s="67">
        <v>18.488888888888887</v>
      </c>
      <c r="E137" s="67">
        <v>9.7777777777777768</v>
      </c>
      <c r="F137" s="67">
        <v>9.7777777777777768</v>
      </c>
      <c r="G137" s="67">
        <v>5.155555555555555</v>
      </c>
      <c r="H137" s="67">
        <v>2.4</v>
      </c>
      <c r="I137" s="67">
        <v>0</v>
      </c>
      <c r="J137" s="67">
        <v>1.8909090909090909</v>
      </c>
      <c r="K137" s="67">
        <v>0.52884615384615385</v>
      </c>
      <c r="L137" s="67">
        <v>0.53448275862068961</v>
      </c>
      <c r="M137" s="67">
        <f t="shared" si="2"/>
        <v>0.63705771390890176</v>
      </c>
      <c r="N137" s="67">
        <f t="shared" si="3"/>
        <v>0.11551288712184443</v>
      </c>
      <c r="O137" s="67">
        <f t="shared" si="3"/>
        <v>0.13815033848081698</v>
      </c>
      <c r="P137" s="4"/>
    </row>
    <row r="138" spans="1:16" x14ac:dyDescent="0.35">
      <c r="A138" s="4"/>
      <c r="B138" s="10" t="s">
        <v>8</v>
      </c>
      <c r="C138" s="73" t="s">
        <v>201</v>
      </c>
      <c r="D138" s="67">
        <v>27.377777777777776</v>
      </c>
      <c r="E138" s="67">
        <v>14.133333333333333</v>
      </c>
      <c r="F138" s="67">
        <v>12.799999999999999</v>
      </c>
      <c r="G138" s="67">
        <v>7.3777777777777782</v>
      </c>
      <c r="H138" s="67">
        <v>5.4222222222222216</v>
      </c>
      <c r="I138" s="67">
        <v>0</v>
      </c>
      <c r="J138" s="67">
        <v>1.9371069182389937</v>
      </c>
      <c r="K138" s="67">
        <v>0.46753246753246752</v>
      </c>
      <c r="L138" s="67">
        <v>0.26506024096385555</v>
      </c>
      <c r="M138" s="67">
        <f t="shared" si="2"/>
        <v>0.66119558075334295</v>
      </c>
      <c r="N138" s="67">
        <f t="shared" si="3"/>
        <v>-0.13005312824819792</v>
      </c>
      <c r="O138" s="67">
        <f t="shared" si="3"/>
        <v>-1.0198314108149946</v>
      </c>
      <c r="P138" s="4"/>
    </row>
    <row r="139" spans="1:16" x14ac:dyDescent="0.35">
      <c r="A139" s="4"/>
      <c r="B139" s="10" t="s">
        <v>8</v>
      </c>
      <c r="C139" s="73" t="s">
        <v>201</v>
      </c>
      <c r="D139" s="67">
        <v>22.044444444444444</v>
      </c>
      <c r="E139" s="67">
        <v>10.844444444444443</v>
      </c>
      <c r="F139" s="67">
        <v>10.488888888888889</v>
      </c>
      <c r="G139" s="67">
        <v>4.977777777777777</v>
      </c>
      <c r="H139" s="67">
        <v>3.1999999999999997</v>
      </c>
      <c r="I139" s="67">
        <v>0</v>
      </c>
      <c r="J139" s="67">
        <v>2.0327868852459017</v>
      </c>
      <c r="K139" s="67">
        <v>0.47580645161290325</v>
      </c>
      <c r="L139" s="67">
        <v>0.3571428571428571</v>
      </c>
      <c r="M139" s="67">
        <f t="shared" si="2"/>
        <v>0.7094077014317256</v>
      </c>
      <c r="N139" s="67">
        <f t="shared" si="3"/>
        <v>-9.6849825989917537E-2</v>
      </c>
      <c r="O139" s="67">
        <f t="shared" si="3"/>
        <v>-0.58778666490211917</v>
      </c>
      <c r="P139" s="4"/>
    </row>
    <row r="140" spans="1:16" x14ac:dyDescent="0.35">
      <c r="A140" s="4"/>
      <c r="B140" s="10" t="s">
        <v>8</v>
      </c>
      <c r="C140" s="73" t="s">
        <v>201</v>
      </c>
      <c r="D140" s="67">
        <v>29.066666666666666</v>
      </c>
      <c r="E140" s="67">
        <v>16.711111111111112</v>
      </c>
      <c r="F140" s="67">
        <v>13.777777777777777</v>
      </c>
      <c r="G140" s="67">
        <v>9.6</v>
      </c>
      <c r="H140" s="67">
        <v>5.6</v>
      </c>
      <c r="I140" s="67">
        <v>0</v>
      </c>
      <c r="J140" s="67">
        <v>1.7393617021276595</v>
      </c>
      <c r="K140" s="67">
        <v>0.47400611620795102</v>
      </c>
      <c r="L140" s="67">
        <v>0.41666666666666669</v>
      </c>
      <c r="M140" s="67">
        <f t="shared" ref="M140:M170" si="4">LN(J140)</f>
        <v>0.55351820806730412</v>
      </c>
      <c r="N140" s="67">
        <f t="shared" ref="N140:O170" si="5">LN(K140/(1-K140))</f>
        <v>-0.10406935989420674</v>
      </c>
      <c r="O140" s="67">
        <f t="shared" si="5"/>
        <v>-0.33647223662121273</v>
      </c>
      <c r="P140" s="4"/>
    </row>
    <row r="141" spans="1:16" x14ac:dyDescent="0.35">
      <c r="A141" s="4"/>
      <c r="B141" s="10" t="s">
        <v>8</v>
      </c>
      <c r="C141" s="73" t="s">
        <v>201</v>
      </c>
      <c r="D141" s="67">
        <v>21.333333333333332</v>
      </c>
      <c r="E141" s="67">
        <v>10.933333333333334</v>
      </c>
      <c r="F141" s="67">
        <v>11.111111111111111</v>
      </c>
      <c r="G141" s="67">
        <v>5.155555555555555</v>
      </c>
      <c r="H141" s="67">
        <v>3.822222222222222</v>
      </c>
      <c r="I141" s="67">
        <v>0</v>
      </c>
      <c r="J141" s="67">
        <v>1.9512195121951219</v>
      </c>
      <c r="K141" s="67">
        <v>0.52083333333333337</v>
      </c>
      <c r="L141" s="67">
        <v>0.25862068965517238</v>
      </c>
      <c r="M141" s="67">
        <f t="shared" si="4"/>
        <v>0.66845456796957381</v>
      </c>
      <c r="N141" s="67">
        <f t="shared" si="5"/>
        <v>8.3381608939051208E-2</v>
      </c>
      <c r="O141" s="67">
        <f t="shared" si="5"/>
        <v>-1.0531499145913525</v>
      </c>
      <c r="P141" s="4"/>
    </row>
    <row r="142" spans="1:16" x14ac:dyDescent="0.35">
      <c r="A142" s="4"/>
      <c r="B142" s="10" t="s">
        <v>8</v>
      </c>
      <c r="C142" s="73" t="s">
        <v>209</v>
      </c>
      <c r="D142" s="67">
        <v>23.377777777777776</v>
      </c>
      <c r="E142" s="67">
        <v>13.155555555555555</v>
      </c>
      <c r="F142" s="67">
        <v>10.666666666666666</v>
      </c>
      <c r="G142" s="67">
        <v>5.2444444444444445</v>
      </c>
      <c r="H142" s="67">
        <v>3.6444444444444439</v>
      </c>
      <c r="I142" s="67">
        <v>0</v>
      </c>
      <c r="J142" s="67">
        <v>1.777027027027027</v>
      </c>
      <c r="K142" s="67">
        <v>0.45627376425855515</v>
      </c>
      <c r="L142" s="67">
        <v>0.30508474576271194</v>
      </c>
      <c r="M142" s="67">
        <f t="shared" si="4"/>
        <v>0.57494175841364947</v>
      </c>
      <c r="N142" s="67">
        <f t="shared" si="5"/>
        <v>-0.17535288747786129</v>
      </c>
      <c r="O142" s="67">
        <f t="shared" si="5"/>
        <v>-0.82320030880814277</v>
      </c>
      <c r="P142" s="4"/>
    </row>
    <row r="143" spans="1:16" x14ac:dyDescent="0.35">
      <c r="A143" s="4"/>
      <c r="B143" s="10" t="s">
        <v>8</v>
      </c>
      <c r="C143" s="73" t="s">
        <v>209</v>
      </c>
      <c r="D143" s="67">
        <v>23.822222222222223</v>
      </c>
      <c r="E143" s="67">
        <v>13.6</v>
      </c>
      <c r="F143" s="67">
        <v>12.888888888888888</v>
      </c>
      <c r="G143" s="67">
        <v>6.5777777777777775</v>
      </c>
      <c r="H143" s="67">
        <v>4.4444444444444446</v>
      </c>
      <c r="I143" s="67">
        <v>0</v>
      </c>
      <c r="J143" s="67">
        <v>1.7516339869281046</v>
      </c>
      <c r="K143" s="67">
        <v>0.54104477611940294</v>
      </c>
      <c r="L143" s="67">
        <v>0.32432432432432429</v>
      </c>
      <c r="M143" s="67">
        <f t="shared" si="4"/>
        <v>0.56054905911842123</v>
      </c>
      <c r="N143" s="67">
        <f t="shared" si="5"/>
        <v>0.1645493870481568</v>
      </c>
      <c r="O143" s="67">
        <f t="shared" si="5"/>
        <v>-0.73396917508020043</v>
      </c>
      <c r="P143" s="4"/>
    </row>
    <row r="144" spans="1:16" x14ac:dyDescent="0.35">
      <c r="A144" s="4"/>
      <c r="B144" s="10" t="s">
        <v>8</v>
      </c>
      <c r="C144" s="73" t="s">
        <v>209</v>
      </c>
      <c r="D144" s="67">
        <v>35.111111111111107</v>
      </c>
      <c r="E144" s="67">
        <v>18.666666666666664</v>
      </c>
      <c r="F144" s="67">
        <v>13.333333333333332</v>
      </c>
      <c r="G144" s="67">
        <v>10.488888888888889</v>
      </c>
      <c r="H144" s="67">
        <v>2.9333333333333331</v>
      </c>
      <c r="I144" s="67">
        <v>0</v>
      </c>
      <c r="J144" s="67">
        <v>1.8809523809523809</v>
      </c>
      <c r="K144" s="67">
        <v>0.379746835443038</v>
      </c>
      <c r="L144" s="67">
        <v>0.72033898305084743</v>
      </c>
      <c r="M144" s="67">
        <f t="shared" si="4"/>
        <v>0.6317782341836532</v>
      </c>
      <c r="N144" s="67">
        <f t="shared" si="5"/>
        <v>-0.49062291644847122</v>
      </c>
      <c r="O144" s="67">
        <f t="shared" si="5"/>
        <v>0.946143695023836</v>
      </c>
      <c r="P144" s="4"/>
    </row>
    <row r="145" spans="1:16" x14ac:dyDescent="0.35">
      <c r="A145" s="4"/>
      <c r="B145" s="10" t="s">
        <v>8</v>
      </c>
      <c r="C145" s="73" t="s">
        <v>209</v>
      </c>
      <c r="D145" s="67">
        <v>34.222222222222221</v>
      </c>
      <c r="E145" s="67">
        <v>19.022222222222219</v>
      </c>
      <c r="F145" s="67">
        <v>14.222222222222221</v>
      </c>
      <c r="G145" s="67">
        <v>9.6888888888888882</v>
      </c>
      <c r="H145" s="67">
        <v>3.1111111111111107</v>
      </c>
      <c r="I145" s="67">
        <v>0</v>
      </c>
      <c r="J145" s="67">
        <v>1.7990654205607479</v>
      </c>
      <c r="K145" s="67">
        <v>0.41558441558441556</v>
      </c>
      <c r="L145" s="67">
        <v>0.67889908256880738</v>
      </c>
      <c r="M145" s="67">
        <f t="shared" si="4"/>
        <v>0.5872673192659329</v>
      </c>
      <c r="N145" s="67">
        <f t="shared" si="5"/>
        <v>-0.34092658697059347</v>
      </c>
      <c r="O145" s="67">
        <f t="shared" si="5"/>
        <v>0.74871703171475634</v>
      </c>
      <c r="P145" s="4"/>
    </row>
    <row r="146" spans="1:16" x14ac:dyDescent="0.35">
      <c r="A146" s="4"/>
      <c r="B146" s="10" t="s">
        <v>8</v>
      </c>
      <c r="C146" s="73" t="s">
        <v>209</v>
      </c>
      <c r="D146" s="67">
        <v>28.622222222222224</v>
      </c>
      <c r="E146" s="67">
        <v>18.222222222222221</v>
      </c>
      <c r="F146" s="67">
        <v>11.555555555555555</v>
      </c>
      <c r="G146" s="67">
        <v>9.6</v>
      </c>
      <c r="H146" s="67">
        <v>2.8444444444444446</v>
      </c>
      <c r="I146" s="67">
        <v>0</v>
      </c>
      <c r="J146" s="67">
        <v>1.5707317073170732</v>
      </c>
      <c r="K146" s="67">
        <v>0.40372670807453415</v>
      </c>
      <c r="L146" s="67">
        <v>0.70370370370370361</v>
      </c>
      <c r="M146" s="67">
        <f t="shared" si="4"/>
        <v>0.45154156640600018</v>
      </c>
      <c r="N146" s="67">
        <f t="shared" si="5"/>
        <v>-0.38996092157219925</v>
      </c>
      <c r="O146" s="67">
        <f t="shared" si="5"/>
        <v>0.86499743748660418</v>
      </c>
      <c r="P146" s="4"/>
    </row>
    <row r="147" spans="1:16" x14ac:dyDescent="0.35">
      <c r="A147" s="4"/>
      <c r="B147" s="10" t="s">
        <v>8</v>
      </c>
      <c r="C147" s="73" t="s">
        <v>209</v>
      </c>
      <c r="D147" s="67">
        <v>34.93333333333333</v>
      </c>
      <c r="E147" s="67">
        <v>17.866666666666667</v>
      </c>
      <c r="F147" s="67">
        <v>15.111111111111111</v>
      </c>
      <c r="G147" s="67">
        <v>8.6222222222222218</v>
      </c>
      <c r="H147" s="67">
        <v>3.5555555555555554</v>
      </c>
      <c r="I147" s="67">
        <v>0</v>
      </c>
      <c r="J147" s="67">
        <v>1.9552238805970148</v>
      </c>
      <c r="K147" s="67">
        <v>0.43256997455470741</v>
      </c>
      <c r="L147" s="67">
        <v>0.58762886597938147</v>
      </c>
      <c r="M147" s="67">
        <f t="shared" si="4"/>
        <v>0.67050470381018545</v>
      </c>
      <c r="N147" s="67">
        <f t="shared" si="5"/>
        <v>-0.27137333440985689</v>
      </c>
      <c r="O147" s="67">
        <f t="shared" si="5"/>
        <v>0.3541718137206139</v>
      </c>
      <c r="P147" s="4"/>
    </row>
    <row r="148" spans="1:16" x14ac:dyDescent="0.35">
      <c r="A148" s="4"/>
      <c r="B148" s="10" t="s">
        <v>8</v>
      </c>
      <c r="C148" s="73" t="s">
        <v>208</v>
      </c>
      <c r="D148" s="67">
        <v>26.222222222222221</v>
      </c>
      <c r="E148" s="67">
        <v>15.111111111111111</v>
      </c>
      <c r="F148" s="67">
        <v>8</v>
      </c>
      <c r="G148" s="67">
        <v>8.4444444444444446</v>
      </c>
      <c r="H148" s="67">
        <v>3.2888888888888888</v>
      </c>
      <c r="I148" s="67">
        <v>0</v>
      </c>
      <c r="J148" s="67">
        <v>1.7352941176470589</v>
      </c>
      <c r="K148" s="67">
        <v>0.30508474576271188</v>
      </c>
      <c r="L148" s="67">
        <v>0.61052631578947369</v>
      </c>
      <c r="M148" s="67">
        <f t="shared" si="4"/>
        <v>0.55117691928955814</v>
      </c>
      <c r="N148" s="67">
        <f t="shared" si="5"/>
        <v>-0.82320030880814299</v>
      </c>
      <c r="O148" s="67">
        <f t="shared" si="5"/>
        <v>0.44952509790219486</v>
      </c>
      <c r="P148" s="4"/>
    </row>
    <row r="149" spans="1:16" x14ac:dyDescent="0.35">
      <c r="A149" s="4"/>
      <c r="B149" s="10" t="s">
        <v>8</v>
      </c>
      <c r="C149" s="73" t="s">
        <v>208</v>
      </c>
      <c r="D149" s="67">
        <v>25.777777777777775</v>
      </c>
      <c r="E149" s="67">
        <v>14.933333333333334</v>
      </c>
      <c r="F149" s="67">
        <v>9.6</v>
      </c>
      <c r="G149" s="67">
        <v>7.5555555555555554</v>
      </c>
      <c r="H149" s="67">
        <v>3.822222222222222</v>
      </c>
      <c r="I149" s="67">
        <v>0</v>
      </c>
      <c r="J149" s="67">
        <v>1.7261904761904761</v>
      </c>
      <c r="K149" s="67">
        <v>0.3724137931034483</v>
      </c>
      <c r="L149" s="67">
        <v>0.49411764705882355</v>
      </c>
      <c r="M149" s="67">
        <f t="shared" si="4"/>
        <v>0.54591694357726073</v>
      </c>
      <c r="N149" s="67">
        <f t="shared" si="5"/>
        <v>-0.52187545995257545</v>
      </c>
      <c r="O149" s="67">
        <f t="shared" si="5"/>
        <v>-2.3530497410194046E-2</v>
      </c>
      <c r="P149" s="4"/>
    </row>
    <row r="150" spans="1:16" x14ac:dyDescent="0.35">
      <c r="A150" s="4"/>
      <c r="B150" s="10" t="s">
        <v>8</v>
      </c>
      <c r="C150" s="73" t="s">
        <v>208</v>
      </c>
      <c r="D150" s="67">
        <v>29.24444444444444</v>
      </c>
      <c r="E150" s="67">
        <v>14.666666666666666</v>
      </c>
      <c r="F150" s="67">
        <v>13.6</v>
      </c>
      <c r="G150" s="67">
        <v>7.0222222222222221</v>
      </c>
      <c r="H150" s="67">
        <v>2.8444444444444446</v>
      </c>
      <c r="I150" s="67">
        <v>0</v>
      </c>
      <c r="J150" s="67">
        <v>1.9939393939393937</v>
      </c>
      <c r="K150" s="67">
        <v>0.46504559270516721</v>
      </c>
      <c r="L150" s="67">
        <v>0.59493670886075944</v>
      </c>
      <c r="M150" s="67">
        <f t="shared" si="4"/>
        <v>0.69011227686479115</v>
      </c>
      <c r="N150" s="67">
        <f t="shared" si="5"/>
        <v>-0.14004607364571611</v>
      </c>
      <c r="O150" s="67">
        <f t="shared" si="5"/>
        <v>0.38441169891033189</v>
      </c>
      <c r="P150" s="4"/>
    </row>
    <row r="151" spans="1:16" x14ac:dyDescent="0.35">
      <c r="A151" s="4"/>
      <c r="B151" s="10" t="s">
        <v>8</v>
      </c>
      <c r="C151" s="73" t="s">
        <v>208</v>
      </c>
      <c r="D151" s="67">
        <v>27.644444444444446</v>
      </c>
      <c r="E151" s="67">
        <v>13.866666666666665</v>
      </c>
      <c r="F151" s="67">
        <v>14.666666666666666</v>
      </c>
      <c r="G151" s="67">
        <v>6.6666666666666661</v>
      </c>
      <c r="H151" s="67">
        <v>2.4888888888888885</v>
      </c>
      <c r="I151" s="67">
        <v>0</v>
      </c>
      <c r="J151" s="67">
        <v>1.9935897435897438</v>
      </c>
      <c r="K151" s="67">
        <v>0.53054662379421214</v>
      </c>
      <c r="L151" s="67">
        <v>0.62666666666666659</v>
      </c>
      <c r="M151" s="67">
        <f t="shared" si="4"/>
        <v>0.68993690492969717</v>
      </c>
      <c r="N151" s="67">
        <f t="shared" si="5"/>
        <v>0.12233885219224384</v>
      </c>
      <c r="O151" s="67">
        <f t="shared" si="5"/>
        <v>0.51794309153485441</v>
      </c>
      <c r="P151" s="4"/>
    </row>
    <row r="152" spans="1:16" x14ac:dyDescent="0.35">
      <c r="A152" s="4"/>
      <c r="B152" s="10" t="s">
        <v>8</v>
      </c>
      <c r="C152" s="73" t="s">
        <v>208</v>
      </c>
      <c r="D152" s="67">
        <v>25.066666666666663</v>
      </c>
      <c r="E152" s="67">
        <v>12.177777777777777</v>
      </c>
      <c r="F152" s="67">
        <v>12</v>
      </c>
      <c r="G152" s="67">
        <v>5.2444444444444445</v>
      </c>
      <c r="H152" s="67">
        <v>1.5999999999999999</v>
      </c>
      <c r="I152" s="67">
        <v>0</v>
      </c>
      <c r="J152" s="67">
        <v>2.0583941605839415</v>
      </c>
      <c r="K152" s="67">
        <v>0.47872340425531923</v>
      </c>
      <c r="L152" s="67">
        <v>0.69491525423728817</v>
      </c>
      <c r="M152" s="67">
        <f t="shared" si="4"/>
        <v>0.72192614510998865</v>
      </c>
      <c r="N152" s="67">
        <f t="shared" si="5"/>
        <v>-8.515780834030659E-2</v>
      </c>
      <c r="O152" s="67">
        <f t="shared" si="5"/>
        <v>0.82320030880814321</v>
      </c>
      <c r="P152" s="4"/>
    </row>
    <row r="153" spans="1:16" x14ac:dyDescent="0.35">
      <c r="A153" s="4"/>
      <c r="B153" s="10" t="s">
        <v>8</v>
      </c>
      <c r="C153" s="73" t="s">
        <v>208</v>
      </c>
      <c r="D153" s="67">
        <v>27.822222222222223</v>
      </c>
      <c r="E153" s="67">
        <v>17.777777777777779</v>
      </c>
      <c r="F153" s="67">
        <v>13.333333333333332</v>
      </c>
      <c r="G153" s="67">
        <v>8.7111111111111121</v>
      </c>
      <c r="H153" s="67">
        <v>6.5777777777777775</v>
      </c>
      <c r="I153" s="67">
        <v>0</v>
      </c>
      <c r="J153" s="67">
        <v>1.5649999999999999</v>
      </c>
      <c r="K153" s="67">
        <v>0.47923322683706066</v>
      </c>
      <c r="L153" s="67">
        <v>0.2448979591836736</v>
      </c>
      <c r="M153" s="67">
        <f t="shared" si="4"/>
        <v>0.44788582399211652</v>
      </c>
      <c r="N153" s="67">
        <f t="shared" si="5"/>
        <v>-8.3114906710506684E-2</v>
      </c>
      <c r="O153" s="67">
        <f t="shared" si="5"/>
        <v>-1.1260112628562233</v>
      </c>
      <c r="P153" s="4"/>
    </row>
    <row r="154" spans="1:16" x14ac:dyDescent="0.35">
      <c r="A154" s="4"/>
      <c r="B154" s="10" t="s">
        <v>8</v>
      </c>
      <c r="C154" s="73" t="s">
        <v>207</v>
      </c>
      <c r="D154" s="67">
        <v>30.2</v>
      </c>
      <c r="E154" s="67">
        <v>22.3</v>
      </c>
      <c r="F154" s="67">
        <v>10.5</v>
      </c>
      <c r="G154" s="67">
        <v>13</v>
      </c>
      <c r="H154" s="67">
        <v>7.4</v>
      </c>
      <c r="I154" s="67">
        <v>0</v>
      </c>
      <c r="J154" s="67">
        <v>1.3542600896860986</v>
      </c>
      <c r="K154" s="67">
        <v>0.34768211920529801</v>
      </c>
      <c r="L154" s="67">
        <v>0.43076923076923074</v>
      </c>
      <c r="M154" s="67">
        <f t="shared" si="4"/>
        <v>0.30325524591475084</v>
      </c>
      <c r="N154" s="67">
        <f t="shared" si="5"/>
        <v>-0.62924337858046508</v>
      </c>
      <c r="O154" s="67">
        <f t="shared" si="5"/>
        <v>-0.2787134024690206</v>
      </c>
      <c r="P154" s="4"/>
    </row>
    <row r="155" spans="1:16" x14ac:dyDescent="0.35">
      <c r="A155" s="4"/>
      <c r="B155" s="10" t="s">
        <v>8</v>
      </c>
      <c r="C155" s="73" t="s">
        <v>207</v>
      </c>
      <c r="D155" s="67">
        <v>25.6</v>
      </c>
      <c r="E155" s="67">
        <v>17.8</v>
      </c>
      <c r="F155" s="67">
        <v>15.5</v>
      </c>
      <c r="G155" s="67">
        <v>9.1999999999999993</v>
      </c>
      <c r="H155" s="67">
        <v>5.5</v>
      </c>
      <c r="I155" s="67">
        <v>0</v>
      </c>
      <c r="J155" s="67">
        <v>1.4382022471910112</v>
      </c>
      <c r="K155" s="67">
        <v>0.60546875</v>
      </c>
      <c r="L155" s="67">
        <v>0.40217391304347822</v>
      </c>
      <c r="M155" s="67">
        <f t="shared" si="4"/>
        <v>0.36339389418747731</v>
      </c>
      <c r="N155" s="67">
        <f t="shared" si="5"/>
        <v>0.42830460007798721</v>
      </c>
      <c r="O155" s="67">
        <f t="shared" si="5"/>
        <v>-0.39641527258824666</v>
      </c>
      <c r="P155" s="4"/>
    </row>
    <row r="156" spans="1:16" x14ac:dyDescent="0.35">
      <c r="A156" s="4"/>
      <c r="B156" s="10" t="s">
        <v>8</v>
      </c>
      <c r="C156" s="73" t="s">
        <v>207</v>
      </c>
      <c r="D156" s="67">
        <v>33.5</v>
      </c>
      <c r="E156" s="67">
        <v>21</v>
      </c>
      <c r="F156" s="67">
        <v>16</v>
      </c>
      <c r="G156" s="67">
        <v>10.8</v>
      </c>
      <c r="H156" s="67">
        <v>5.5</v>
      </c>
      <c r="I156" s="67">
        <v>0</v>
      </c>
      <c r="J156" s="67">
        <v>1.5952380952380953</v>
      </c>
      <c r="K156" s="67">
        <v>0.47761194029850745</v>
      </c>
      <c r="L156" s="67">
        <v>0.49074074074074076</v>
      </c>
      <c r="M156" s="67">
        <f t="shared" si="4"/>
        <v>0.46702300110759781</v>
      </c>
      <c r="N156" s="67">
        <f t="shared" si="5"/>
        <v>-8.9612158689687041E-2</v>
      </c>
      <c r="O156" s="67">
        <f t="shared" si="5"/>
        <v>-3.7041271680349097E-2</v>
      </c>
      <c r="P156" s="4"/>
    </row>
    <row r="157" spans="1:16" x14ac:dyDescent="0.35">
      <c r="A157" s="4"/>
      <c r="B157" s="10" t="s">
        <v>8</v>
      </c>
      <c r="C157" s="73" t="s">
        <v>207</v>
      </c>
      <c r="D157" s="67">
        <v>33.5</v>
      </c>
      <c r="E157" s="67">
        <v>21.5</v>
      </c>
      <c r="F157" s="67">
        <v>17.5</v>
      </c>
      <c r="G157" s="67">
        <v>11.3</v>
      </c>
      <c r="H157" s="67">
        <v>5.5</v>
      </c>
      <c r="I157" s="67">
        <v>0</v>
      </c>
      <c r="J157" s="67">
        <v>1.558139534883721</v>
      </c>
      <c r="K157" s="67">
        <v>0.52238805970149249</v>
      </c>
      <c r="L157" s="67">
        <v>0.51327433628318586</v>
      </c>
      <c r="M157" s="67">
        <f t="shared" si="4"/>
        <v>0.44349250369740373</v>
      </c>
      <c r="N157" s="67">
        <f t="shared" si="5"/>
        <v>8.961215868968693E-2</v>
      </c>
      <c r="O157" s="67">
        <f t="shared" si="5"/>
        <v>5.310982531394854E-2</v>
      </c>
      <c r="P157" s="4"/>
    </row>
    <row r="158" spans="1:16" x14ac:dyDescent="0.35">
      <c r="A158" s="4"/>
      <c r="B158" s="10" t="s">
        <v>8</v>
      </c>
      <c r="C158" s="73" t="s">
        <v>207</v>
      </c>
      <c r="D158" s="67">
        <v>23</v>
      </c>
      <c r="E158" s="67">
        <v>15.2</v>
      </c>
      <c r="F158" s="67">
        <v>10.5</v>
      </c>
      <c r="G158" s="67">
        <v>7.8</v>
      </c>
      <c r="H158" s="67">
        <v>3.8</v>
      </c>
      <c r="I158" s="67">
        <v>0</v>
      </c>
      <c r="J158" s="67">
        <v>1.5131578947368423</v>
      </c>
      <c r="K158" s="67">
        <v>0.45652173913043476</v>
      </c>
      <c r="L158" s="67">
        <v>0.51282051282051289</v>
      </c>
      <c r="M158" s="67">
        <f t="shared" si="4"/>
        <v>0.41419878807691907</v>
      </c>
      <c r="N158" s="67">
        <f t="shared" si="5"/>
        <v>-0.1743533871447778</v>
      </c>
      <c r="O158" s="67">
        <f t="shared" si="5"/>
        <v>5.1293294387550897E-2</v>
      </c>
      <c r="P158" s="4"/>
    </row>
    <row r="159" spans="1:16" x14ac:dyDescent="0.35">
      <c r="A159" s="4"/>
      <c r="B159" s="10" t="s">
        <v>8</v>
      </c>
      <c r="C159" s="73" t="s">
        <v>234</v>
      </c>
      <c r="D159" s="67">
        <v>30.5</v>
      </c>
      <c r="E159" s="67">
        <v>20.2</v>
      </c>
      <c r="F159" s="67">
        <v>16</v>
      </c>
      <c r="G159" s="67">
        <v>10.4</v>
      </c>
      <c r="H159" s="67">
        <v>6.1</v>
      </c>
      <c r="I159" s="67">
        <v>0</v>
      </c>
      <c r="J159" s="67">
        <v>1.5099009900990099</v>
      </c>
      <c r="K159" s="67">
        <v>0.52459016393442626</v>
      </c>
      <c r="L159" s="67">
        <v>0.41346153846153849</v>
      </c>
      <c r="M159" s="67">
        <f t="shared" si="4"/>
        <v>0.41204407920620689</v>
      </c>
      <c r="N159" s="67">
        <f t="shared" si="5"/>
        <v>9.8440072813252705E-2</v>
      </c>
      <c r="O159" s="67">
        <f t="shared" si="5"/>
        <v>-0.34967374847974864</v>
      </c>
      <c r="P159" s="4"/>
    </row>
    <row r="160" spans="1:16" x14ac:dyDescent="0.35">
      <c r="A160" s="4"/>
      <c r="B160" s="10" t="s">
        <v>8</v>
      </c>
      <c r="C160" s="73" t="s">
        <v>234</v>
      </c>
      <c r="D160" s="67">
        <v>44</v>
      </c>
      <c r="E160" s="67">
        <v>24.5</v>
      </c>
      <c r="F160" s="67">
        <v>22</v>
      </c>
      <c r="G160" s="67">
        <v>13.5</v>
      </c>
      <c r="H160" s="67">
        <v>6.5</v>
      </c>
      <c r="I160" s="67">
        <v>0</v>
      </c>
      <c r="J160" s="67">
        <v>1.7959183673469388</v>
      </c>
      <c r="K160" s="67">
        <v>0.5</v>
      </c>
      <c r="L160" s="67">
        <v>0.51851851851851849</v>
      </c>
      <c r="M160" s="67">
        <f t="shared" si="4"/>
        <v>0.58551651636757984</v>
      </c>
      <c r="N160" s="67">
        <f t="shared" si="5"/>
        <v>0</v>
      </c>
      <c r="O160" s="67">
        <f t="shared" si="5"/>
        <v>7.4107972153721835E-2</v>
      </c>
      <c r="P160" s="4"/>
    </row>
    <row r="161" spans="1:16" x14ac:dyDescent="0.35">
      <c r="A161" s="4"/>
      <c r="B161" s="10" t="s">
        <v>8</v>
      </c>
      <c r="C161" s="73" t="s">
        <v>234</v>
      </c>
      <c r="D161" s="67">
        <v>36</v>
      </c>
      <c r="E161" s="67">
        <v>21</v>
      </c>
      <c r="F161" s="67">
        <v>17.5</v>
      </c>
      <c r="G161" s="67">
        <v>10.5</v>
      </c>
      <c r="H161" s="67">
        <v>5</v>
      </c>
      <c r="I161" s="67">
        <v>0</v>
      </c>
      <c r="J161" s="67">
        <v>1.7142857142857142</v>
      </c>
      <c r="K161" s="67">
        <v>0.4861111111111111</v>
      </c>
      <c r="L161" s="67">
        <v>0.52380952380952384</v>
      </c>
      <c r="M161" s="67">
        <f t="shared" si="4"/>
        <v>0.5389965007326869</v>
      </c>
      <c r="N161" s="67">
        <f t="shared" si="5"/>
        <v>-5.5569851154810654E-2</v>
      </c>
      <c r="O161" s="67">
        <f t="shared" si="5"/>
        <v>9.5310179804324935E-2</v>
      </c>
      <c r="P161" s="4"/>
    </row>
    <row r="162" spans="1:16" x14ac:dyDescent="0.35">
      <c r="A162" s="4"/>
      <c r="B162" s="10" t="s">
        <v>8</v>
      </c>
      <c r="C162" s="73" t="s">
        <v>235</v>
      </c>
      <c r="D162" s="67">
        <v>45.5</v>
      </c>
      <c r="E162" s="67">
        <v>32</v>
      </c>
      <c r="F162" s="67">
        <v>17.5</v>
      </c>
      <c r="G162" s="67">
        <v>17.5</v>
      </c>
      <c r="H162" s="67">
        <v>10.199999999999999</v>
      </c>
      <c r="I162" s="67">
        <v>0</v>
      </c>
      <c r="J162" s="67">
        <v>1.421875</v>
      </c>
      <c r="K162" s="67">
        <v>0.38461538461538464</v>
      </c>
      <c r="L162" s="67">
        <v>0.4171428571428572</v>
      </c>
      <c r="M162" s="67">
        <f t="shared" si="4"/>
        <v>0.3519764231571782</v>
      </c>
      <c r="N162" s="67">
        <f t="shared" si="5"/>
        <v>-0.47000362924573558</v>
      </c>
      <c r="O162" s="67">
        <f t="shared" si="5"/>
        <v>-0.33451337213587962</v>
      </c>
      <c r="P162" s="4"/>
    </row>
    <row r="163" spans="1:16" x14ac:dyDescent="0.35">
      <c r="A163" s="4"/>
      <c r="B163" s="10" t="s">
        <v>8</v>
      </c>
      <c r="C163" s="73" t="s">
        <v>235</v>
      </c>
      <c r="D163" s="67">
        <v>35.5</v>
      </c>
      <c r="E163" s="67">
        <v>19.5</v>
      </c>
      <c r="F163" s="67">
        <v>17</v>
      </c>
      <c r="G163" s="67">
        <v>9.8000000000000007</v>
      </c>
      <c r="H163" s="67">
        <v>5.5</v>
      </c>
      <c r="I163" s="67">
        <v>0</v>
      </c>
      <c r="J163" s="67">
        <v>1.8205128205128205</v>
      </c>
      <c r="K163" s="67">
        <v>0.47887323943661969</v>
      </c>
      <c r="L163" s="67">
        <v>0.43877551020408168</v>
      </c>
      <c r="M163" s="67">
        <f t="shared" si="4"/>
        <v>0.59911823091166894</v>
      </c>
      <c r="N163" s="67">
        <f t="shared" si="5"/>
        <v>-8.4557388028062994E-2</v>
      </c>
      <c r="O163" s="67">
        <f t="shared" si="5"/>
        <v>-0.24613306953890832</v>
      </c>
      <c r="P163" s="4"/>
    </row>
    <row r="164" spans="1:16" x14ac:dyDescent="0.35">
      <c r="A164" s="4"/>
      <c r="B164" s="10" t="s">
        <v>8</v>
      </c>
      <c r="C164" s="73" t="s">
        <v>235</v>
      </c>
      <c r="D164" s="67">
        <v>25</v>
      </c>
      <c r="E164" s="67">
        <v>16.5</v>
      </c>
      <c r="F164" s="67">
        <v>13</v>
      </c>
      <c r="G164" s="67">
        <v>7.8</v>
      </c>
      <c r="H164" s="67">
        <v>3.6</v>
      </c>
      <c r="I164" s="67">
        <v>0</v>
      </c>
      <c r="J164" s="67">
        <v>1.5151515151515151</v>
      </c>
      <c r="K164" s="67">
        <v>0.52</v>
      </c>
      <c r="L164" s="67">
        <v>0.53846153846153844</v>
      </c>
      <c r="M164" s="67">
        <f t="shared" si="4"/>
        <v>0.41551544396166579</v>
      </c>
      <c r="N164" s="67">
        <f t="shared" si="5"/>
        <v>8.0042707673536564E-2</v>
      </c>
      <c r="O164" s="67">
        <f t="shared" si="5"/>
        <v>0.15415067982725816</v>
      </c>
      <c r="P164" s="4"/>
    </row>
    <row r="165" spans="1:16" x14ac:dyDescent="0.35">
      <c r="A165" s="4"/>
      <c r="B165" s="10" t="s">
        <v>8</v>
      </c>
      <c r="C165" s="73" t="s">
        <v>235</v>
      </c>
      <c r="D165" s="67">
        <v>27</v>
      </c>
      <c r="E165" s="67">
        <v>18.8</v>
      </c>
      <c r="F165" s="67">
        <v>11</v>
      </c>
      <c r="G165" s="67">
        <v>9.5</v>
      </c>
      <c r="H165" s="67">
        <v>5</v>
      </c>
      <c r="I165" s="67">
        <v>0</v>
      </c>
      <c r="J165" s="67">
        <v>1.4361702127659575</v>
      </c>
      <c r="K165" s="67">
        <v>0.40740740740740738</v>
      </c>
      <c r="L165" s="67">
        <v>0.47368421052631576</v>
      </c>
      <c r="M165" s="67">
        <f t="shared" si="4"/>
        <v>0.36197999616842558</v>
      </c>
      <c r="N165" s="67">
        <f t="shared" si="5"/>
        <v>-0.3746934494414107</v>
      </c>
      <c r="O165" s="67">
        <f t="shared" si="5"/>
        <v>-0.10536051565782652</v>
      </c>
      <c r="P165" s="4"/>
    </row>
    <row r="166" spans="1:16" x14ac:dyDescent="0.35">
      <c r="A166" s="4"/>
      <c r="B166" s="10" t="s">
        <v>8</v>
      </c>
      <c r="C166" s="73" t="s">
        <v>235</v>
      </c>
      <c r="D166" s="67">
        <v>25</v>
      </c>
      <c r="E166" s="67">
        <v>17.5</v>
      </c>
      <c r="F166" s="67">
        <v>11</v>
      </c>
      <c r="G166" s="67">
        <v>9</v>
      </c>
      <c r="H166" s="67">
        <v>2.4</v>
      </c>
      <c r="I166" s="67">
        <v>0</v>
      </c>
      <c r="J166" s="67">
        <v>1.4285714285714286</v>
      </c>
      <c r="K166" s="67">
        <v>0.44</v>
      </c>
      <c r="L166" s="67">
        <v>0.73333333333333328</v>
      </c>
      <c r="M166" s="67">
        <f t="shared" si="4"/>
        <v>0.35667494393873239</v>
      </c>
      <c r="N166" s="67">
        <f t="shared" si="5"/>
        <v>-0.2411620568168881</v>
      </c>
      <c r="O166" s="67">
        <f t="shared" si="5"/>
        <v>1.0116009116784797</v>
      </c>
      <c r="P166" s="4"/>
    </row>
    <row r="167" spans="1:16" x14ac:dyDescent="0.35">
      <c r="A167" s="4"/>
      <c r="B167" s="10" t="s">
        <v>8</v>
      </c>
      <c r="C167" s="73" t="s">
        <v>235</v>
      </c>
      <c r="D167" s="67">
        <v>22.1</v>
      </c>
      <c r="E167" s="67">
        <v>15</v>
      </c>
      <c r="F167" s="67">
        <v>8</v>
      </c>
      <c r="G167" s="67">
        <v>7.7</v>
      </c>
      <c r="H167" s="67">
        <v>3.2</v>
      </c>
      <c r="I167" s="67">
        <v>0</v>
      </c>
      <c r="J167" s="67">
        <v>1.4733333333333334</v>
      </c>
      <c r="K167" s="67">
        <v>0.36199095022624433</v>
      </c>
      <c r="L167" s="67">
        <v>0.58441558441558439</v>
      </c>
      <c r="M167" s="67">
        <f t="shared" si="4"/>
        <v>0.38752740742149711</v>
      </c>
      <c r="N167" s="67">
        <f t="shared" si="5"/>
        <v>-0.56673325570428656</v>
      </c>
      <c r="O167" s="67">
        <f t="shared" si="5"/>
        <v>0.34092658697059303</v>
      </c>
      <c r="P167" s="4"/>
    </row>
    <row r="168" spans="1:16" x14ac:dyDescent="0.35">
      <c r="A168" s="4"/>
      <c r="B168" s="10" t="s">
        <v>8</v>
      </c>
      <c r="C168" s="73" t="s">
        <v>236</v>
      </c>
      <c r="D168" s="67">
        <v>23.2</v>
      </c>
      <c r="E168" s="67">
        <v>16</v>
      </c>
      <c r="F168" s="67">
        <v>10.5</v>
      </c>
      <c r="G168" s="67">
        <v>8</v>
      </c>
      <c r="H168" s="67">
        <v>4.3</v>
      </c>
      <c r="I168" s="67">
        <v>0</v>
      </c>
      <c r="J168" s="67">
        <v>1.45</v>
      </c>
      <c r="K168" s="67">
        <v>0.45258620689655171</v>
      </c>
      <c r="L168" s="67">
        <v>0.46250000000000002</v>
      </c>
      <c r="M168" s="67">
        <f t="shared" si="4"/>
        <v>0.37156355643248301</v>
      </c>
      <c r="N168" s="67">
        <f t="shared" si="5"/>
        <v>-0.19022673630106793</v>
      </c>
      <c r="O168" s="67">
        <f t="shared" si="5"/>
        <v>-0.15028220304933787</v>
      </c>
      <c r="P168" s="4"/>
    </row>
    <row r="169" spans="1:16" x14ac:dyDescent="0.35">
      <c r="A169" s="4"/>
      <c r="B169" s="10" t="s">
        <v>8</v>
      </c>
      <c r="C169" s="73" t="s">
        <v>236</v>
      </c>
      <c r="D169" s="67">
        <v>20.2</v>
      </c>
      <c r="E169" s="67">
        <v>14.1</v>
      </c>
      <c r="F169" s="67">
        <v>6.5</v>
      </c>
      <c r="G169" s="67">
        <v>7</v>
      </c>
      <c r="H169" s="67">
        <v>3.4</v>
      </c>
      <c r="I169" s="67">
        <v>0</v>
      </c>
      <c r="J169" s="67">
        <v>1.4326241134751774</v>
      </c>
      <c r="K169" s="67">
        <v>0.32178217821782179</v>
      </c>
      <c r="L169" s="67">
        <v>0.51428571428571435</v>
      </c>
      <c r="M169" s="67">
        <f t="shared" si="4"/>
        <v>0.35950780702303653</v>
      </c>
      <c r="N169" s="67">
        <f t="shared" si="5"/>
        <v>-0.74559365593248772</v>
      </c>
      <c r="O169" s="67">
        <f t="shared" si="5"/>
        <v>5.7158413839948831E-2</v>
      </c>
      <c r="P169" s="4"/>
    </row>
    <row r="170" spans="1:16" x14ac:dyDescent="0.35">
      <c r="A170" s="4"/>
      <c r="B170" s="10" t="s">
        <v>8</v>
      </c>
      <c r="C170" s="73" t="s">
        <v>237</v>
      </c>
      <c r="D170" s="67">
        <v>18.100000000000001</v>
      </c>
      <c r="E170" s="67">
        <v>12</v>
      </c>
      <c r="F170" s="67">
        <v>9</v>
      </c>
      <c r="G170" s="67">
        <v>6.1</v>
      </c>
      <c r="H170" s="67">
        <v>3.1</v>
      </c>
      <c r="I170" s="67">
        <v>0</v>
      </c>
      <c r="J170" s="67">
        <v>1.5083333333333335</v>
      </c>
      <c r="K170" s="67">
        <v>0.49723756906077343</v>
      </c>
      <c r="L170" s="67">
        <v>0.49180327868852453</v>
      </c>
      <c r="M170" s="67">
        <f t="shared" si="4"/>
        <v>0.41100528848377987</v>
      </c>
      <c r="N170" s="67">
        <f t="shared" si="5"/>
        <v>-1.1049836186585159E-2</v>
      </c>
      <c r="O170" s="67">
        <f t="shared" si="5"/>
        <v>-3.2789822822991185E-2</v>
      </c>
      <c r="P170" s="4"/>
    </row>
    <row r="171" spans="1:16" x14ac:dyDescent="0.35">
      <c r="A171" s="4"/>
      <c r="B171" s="4"/>
      <c r="C171" s="71" t="s">
        <v>5</v>
      </c>
      <c r="D171" s="71"/>
      <c r="E171" s="71"/>
      <c r="F171" s="71"/>
      <c r="G171" s="71"/>
      <c r="H171" s="71"/>
      <c r="I171" s="71"/>
      <c r="J171" s="71"/>
      <c r="K171" s="71"/>
      <c r="L171" s="71"/>
      <c r="M171" s="71"/>
      <c r="N171" s="71"/>
      <c r="O171" s="71"/>
      <c r="P171" s="4"/>
    </row>
    <row r="172" spans="1:16" x14ac:dyDescent="0.35">
      <c r="A172" s="4"/>
      <c r="B172" s="12" t="s">
        <v>7</v>
      </c>
      <c r="C172" s="8" t="s">
        <v>0</v>
      </c>
      <c r="D172" s="56">
        <f>MIN(D11:D90)</f>
        <v>10.416666666666666</v>
      </c>
      <c r="E172" s="56">
        <f t="shared" ref="E172:L172" si="6">MIN(E11:E90)</f>
        <v>4.7887323943661979</v>
      </c>
      <c r="F172" s="56">
        <f t="shared" si="6"/>
        <v>0.73529411764705888</v>
      </c>
      <c r="G172" s="56">
        <f t="shared" si="6"/>
        <v>2.4647887323943665</v>
      </c>
      <c r="H172" s="56">
        <f t="shared" si="6"/>
        <v>0.84507042253521136</v>
      </c>
      <c r="I172" s="56">
        <f t="shared" si="6"/>
        <v>0</v>
      </c>
      <c r="J172" s="56">
        <f t="shared" si="6"/>
        <v>1.2222222222222223</v>
      </c>
      <c r="K172" s="56">
        <f t="shared" si="6"/>
        <v>5.0505050505050504E-2</v>
      </c>
      <c r="L172" s="56">
        <f t="shared" si="6"/>
        <v>4.4117647058823553E-2</v>
      </c>
      <c r="M172" s="112"/>
      <c r="N172" s="56"/>
      <c r="O172" s="56"/>
      <c r="P172" s="4"/>
    </row>
    <row r="173" spans="1:16" x14ac:dyDescent="0.35">
      <c r="A173" s="4"/>
      <c r="B173" s="12" t="s">
        <v>7</v>
      </c>
      <c r="C173" s="9">
        <v>0.05</v>
      </c>
      <c r="D173" s="56">
        <f>PERCENTILE(D11:D90,0.05)</f>
        <v>13.609286865431104</v>
      </c>
      <c r="E173" s="56">
        <f t="shared" ref="E173:L173" si="7">PERCENTILE(E11:E90,0.05)</f>
        <v>6.2473591549295779</v>
      </c>
      <c r="F173" s="56">
        <f t="shared" si="7"/>
        <v>3.4566993464052289</v>
      </c>
      <c r="G173" s="56">
        <f t="shared" si="7"/>
        <v>2.9122126436781608</v>
      </c>
      <c r="H173" s="56">
        <f t="shared" si="7"/>
        <v>2.5707032813125252</v>
      </c>
      <c r="I173" s="56">
        <f t="shared" si="7"/>
        <v>0</v>
      </c>
      <c r="J173" s="56">
        <f t="shared" si="7"/>
        <v>1.3452144058295965</v>
      </c>
      <c r="K173" s="56">
        <f t="shared" si="7"/>
        <v>0.19792273344981559</v>
      </c>
      <c r="L173" s="56">
        <f t="shared" si="7"/>
        <v>6.9892473118279536E-2</v>
      </c>
      <c r="M173" s="112"/>
      <c r="N173" s="56"/>
      <c r="O173" s="56"/>
      <c r="P173" s="4"/>
    </row>
    <row r="174" spans="1:16" x14ac:dyDescent="0.35">
      <c r="A174" s="4"/>
      <c r="B174" s="12" t="s">
        <v>7</v>
      </c>
      <c r="C174" s="9">
        <v>0.95</v>
      </c>
      <c r="D174" s="56">
        <f>PERCENTILE(D11:D90,0.95)</f>
        <v>30.153790389395194</v>
      </c>
      <c r="E174" s="56">
        <f t="shared" ref="E174:L174" si="8">PERCENTILE(E11:E90,0.95)</f>
        <v>18.403376139188069</v>
      </c>
      <c r="F174" s="56">
        <f t="shared" si="8"/>
        <v>12.69225352112676</v>
      </c>
      <c r="G174" s="56">
        <f t="shared" si="8"/>
        <v>9.3059859154929576</v>
      </c>
      <c r="H174" s="56">
        <f t="shared" si="8"/>
        <v>6.9056027340513682</v>
      </c>
      <c r="I174" s="56">
        <f t="shared" si="8"/>
        <v>0</v>
      </c>
      <c r="J174" s="56">
        <f t="shared" si="8"/>
        <v>2.4634615384615386</v>
      </c>
      <c r="K174" s="56">
        <f t="shared" si="8"/>
        <v>0.49564706835115002</v>
      </c>
      <c r="L174" s="56">
        <f t="shared" si="8"/>
        <v>0.43249595584736883</v>
      </c>
      <c r="M174" s="112"/>
      <c r="N174" s="56"/>
      <c r="O174" s="56"/>
      <c r="P174" s="4"/>
    </row>
    <row r="175" spans="1:16" x14ac:dyDescent="0.35">
      <c r="A175" s="4"/>
      <c r="B175" s="12" t="s">
        <v>7</v>
      </c>
      <c r="C175" s="8" t="s">
        <v>3</v>
      </c>
      <c r="D175" s="56">
        <f>MAX(D11:D90)</f>
        <v>33.82352941176471</v>
      </c>
      <c r="E175" s="56">
        <f t="shared" ref="E175:L175" si="9">MAX(E11:E90)</f>
        <v>20.8</v>
      </c>
      <c r="F175" s="56">
        <f t="shared" si="9"/>
        <v>16</v>
      </c>
      <c r="G175" s="56">
        <f t="shared" si="9"/>
        <v>10.6</v>
      </c>
      <c r="H175" s="56">
        <f t="shared" si="9"/>
        <v>8.1999999999999993</v>
      </c>
      <c r="I175" s="56">
        <f t="shared" si="9"/>
        <v>0</v>
      </c>
      <c r="J175" s="56">
        <f t="shared" si="9"/>
        <v>3.0927835051546393</v>
      </c>
      <c r="K175" s="56">
        <f t="shared" si="9"/>
        <v>0.51851851851851849</v>
      </c>
      <c r="L175" s="56">
        <f t="shared" si="9"/>
        <v>0.65714285714285714</v>
      </c>
      <c r="M175" s="112"/>
      <c r="N175" s="56"/>
      <c r="O175" s="56"/>
      <c r="P175" s="4"/>
    </row>
    <row r="176" spans="1:16" x14ac:dyDescent="0.35">
      <c r="A176" s="4"/>
      <c r="B176" s="12" t="s">
        <v>7</v>
      </c>
      <c r="C176" s="8" t="s">
        <v>34</v>
      </c>
      <c r="D176" s="68">
        <f>AVERAGE(D11:D90)</f>
        <v>21.112226714791142</v>
      </c>
      <c r="E176" s="68">
        <f t="shared" ref="E176:L176" si="10">AVERAGE(E11:E90)</f>
        <v>11.547179884621118</v>
      </c>
      <c r="F176" s="68">
        <f t="shared" si="10"/>
        <v>7.9489044742104795</v>
      </c>
      <c r="G176" s="68">
        <f t="shared" si="10"/>
        <v>5.7985836716374095</v>
      </c>
      <c r="H176" s="68">
        <f t="shared" si="10"/>
        <v>4.455740417510567</v>
      </c>
      <c r="I176" s="68">
        <f t="shared" si="10"/>
        <v>0</v>
      </c>
      <c r="J176" s="68">
        <f t="shared" si="10"/>
        <v>1.8911371324863286</v>
      </c>
      <c r="K176" s="68">
        <f t="shared" si="10"/>
        <v>0.36931930753328451</v>
      </c>
      <c r="L176" s="68">
        <f t="shared" si="10"/>
        <v>0.21845853188166883</v>
      </c>
      <c r="M176" s="109"/>
      <c r="N176" s="68"/>
      <c r="O176" s="68"/>
      <c r="P176" s="4"/>
    </row>
    <row r="177" spans="1:16" x14ac:dyDescent="0.35">
      <c r="A177" s="4"/>
      <c r="B177" s="12" t="s">
        <v>7</v>
      </c>
      <c r="C177" s="8" t="s">
        <v>54</v>
      </c>
      <c r="D177" s="68">
        <f>STDEVA(D11:D90)</f>
        <v>5.0968945116771822</v>
      </c>
      <c r="E177" s="68">
        <f t="shared" ref="E177:L177" si="11">STDEVA(E11:E90)</f>
        <v>3.5706296377785365</v>
      </c>
      <c r="F177" s="68">
        <f t="shared" si="11"/>
        <v>3.0996287047408217</v>
      </c>
      <c r="G177" s="68">
        <f t="shared" si="11"/>
        <v>1.9191139850110432</v>
      </c>
      <c r="H177" s="68">
        <f t="shared" si="11"/>
        <v>1.3737846072309459</v>
      </c>
      <c r="I177" s="68">
        <f t="shared" si="11"/>
        <v>0</v>
      </c>
      <c r="J177" s="68">
        <f t="shared" si="11"/>
        <v>0.33713317396249126</v>
      </c>
      <c r="K177" s="68">
        <f t="shared" si="11"/>
        <v>9.3754191740839835E-2</v>
      </c>
      <c r="L177" s="68">
        <f t="shared" si="11"/>
        <v>0.12216910880934032</v>
      </c>
      <c r="M177" s="109"/>
      <c r="N177" s="68"/>
      <c r="O177" s="68"/>
      <c r="P177" s="4"/>
    </row>
    <row r="178" spans="1:16" x14ac:dyDescent="0.35">
      <c r="A178" s="4"/>
      <c r="B178" s="11" t="s">
        <v>8</v>
      </c>
      <c r="C178" s="8" t="s">
        <v>0</v>
      </c>
      <c r="D178" s="57">
        <f>MIN(D91:D170)</f>
        <v>11.764705882352942</v>
      </c>
      <c r="E178" s="57">
        <f t="shared" ref="E178:L178" si="12">MIN(E91:E170)</f>
        <v>4.4117647058823533</v>
      </c>
      <c r="F178" s="57">
        <f t="shared" si="12"/>
        <v>1.5</v>
      </c>
      <c r="G178" s="57">
        <f t="shared" si="12"/>
        <v>2.2794117647058827</v>
      </c>
      <c r="H178" s="57">
        <f t="shared" si="12"/>
        <v>0.88235294117647067</v>
      </c>
      <c r="I178" s="57">
        <f t="shared" si="12"/>
        <v>0</v>
      </c>
      <c r="J178" s="57">
        <f t="shared" si="12"/>
        <v>0.94043887147335414</v>
      </c>
      <c r="K178" s="57">
        <f t="shared" si="12"/>
        <v>0.10204081632653061</v>
      </c>
      <c r="L178" s="57">
        <f t="shared" si="12"/>
        <v>0.11827956989247333</v>
      </c>
      <c r="M178" s="110"/>
      <c r="N178" s="57"/>
      <c r="O178" s="57"/>
      <c r="P178" s="4"/>
    </row>
    <row r="179" spans="1:16" x14ac:dyDescent="0.35">
      <c r="A179" s="4"/>
      <c r="B179" s="11" t="s">
        <v>8</v>
      </c>
      <c r="C179" s="9">
        <v>0.05</v>
      </c>
      <c r="D179" s="57">
        <f>PERCENTILE(D91:D170,0.05)</f>
        <v>14.845588235294118</v>
      </c>
      <c r="E179" s="57">
        <f t="shared" ref="E179:L179" si="13">PERCENTILE(E91:E170,0.05)</f>
        <v>5.0999999999999996</v>
      </c>
      <c r="F179" s="57">
        <f t="shared" si="13"/>
        <v>5.772058823529413</v>
      </c>
      <c r="G179" s="57">
        <f t="shared" si="13"/>
        <v>3.1436764705882356</v>
      </c>
      <c r="H179" s="57">
        <f t="shared" si="13"/>
        <v>1.3173529411764708</v>
      </c>
      <c r="I179" s="57">
        <f t="shared" si="13"/>
        <v>0</v>
      </c>
      <c r="J179" s="57">
        <f t="shared" si="13"/>
        <v>1.3973211229031153</v>
      </c>
      <c r="K179" s="57">
        <f t="shared" si="13"/>
        <v>0.31212923728813557</v>
      </c>
      <c r="L179" s="57">
        <f t="shared" si="13"/>
        <v>0.25526815377313722</v>
      </c>
      <c r="M179" s="110"/>
      <c r="N179" s="57"/>
      <c r="O179" s="57"/>
      <c r="P179" s="4"/>
    </row>
    <row r="180" spans="1:16" x14ac:dyDescent="0.35">
      <c r="A180" s="4"/>
      <c r="B180" s="11" t="s">
        <v>8</v>
      </c>
      <c r="C180" s="9">
        <v>0.95</v>
      </c>
      <c r="D180" s="57">
        <f>PERCENTILE(D91:D170,0.95)</f>
        <v>37.488888888888887</v>
      </c>
      <c r="E180" s="57">
        <f t="shared" ref="E180:L180" si="14">PERCENTILE(E91:E170,0.95)</f>
        <v>23.155555555555551</v>
      </c>
      <c r="F180" s="57">
        <f t="shared" si="14"/>
        <v>17.5</v>
      </c>
      <c r="G180" s="57">
        <f t="shared" si="14"/>
        <v>12</v>
      </c>
      <c r="H180" s="57">
        <f t="shared" si="14"/>
        <v>6.5038888888888886</v>
      </c>
      <c r="I180" s="57">
        <f t="shared" si="14"/>
        <v>0</v>
      </c>
      <c r="J180" s="57">
        <f t="shared" si="14"/>
        <v>2.8937908496732021</v>
      </c>
      <c r="K180" s="57">
        <f t="shared" si="14"/>
        <v>0.54634658741545405</v>
      </c>
      <c r="L180" s="57">
        <f t="shared" si="14"/>
        <v>0.72098870056497166</v>
      </c>
      <c r="M180" s="110"/>
      <c r="N180" s="57"/>
      <c r="O180" s="57"/>
      <c r="P180" s="4"/>
    </row>
    <row r="181" spans="1:16" x14ac:dyDescent="0.35">
      <c r="A181" s="4"/>
      <c r="B181" s="11" t="s">
        <v>8</v>
      </c>
      <c r="C181" s="8" t="s">
        <v>3</v>
      </c>
      <c r="D181" s="57">
        <f>MAX(D91:D170)</f>
        <v>45.5</v>
      </c>
      <c r="E181" s="57">
        <f t="shared" ref="E181:L181" si="15">MAX(E91:E170)</f>
        <v>32</v>
      </c>
      <c r="F181" s="57">
        <f t="shared" si="15"/>
        <v>22</v>
      </c>
      <c r="G181" s="57">
        <f t="shared" si="15"/>
        <v>17.5</v>
      </c>
      <c r="H181" s="57">
        <f t="shared" si="15"/>
        <v>10.199999999999999</v>
      </c>
      <c r="I181" s="57">
        <f t="shared" si="15"/>
        <v>0</v>
      </c>
      <c r="J181" s="57">
        <f t="shared" si="15"/>
        <v>3.4313725490196081</v>
      </c>
      <c r="K181" s="57">
        <f t="shared" si="15"/>
        <v>0.60546875</v>
      </c>
      <c r="L181" s="57">
        <f t="shared" si="15"/>
        <v>0.78181818181818175</v>
      </c>
      <c r="M181" s="110"/>
      <c r="N181" s="57"/>
      <c r="O181" s="57"/>
      <c r="P181" s="4"/>
    </row>
    <row r="182" spans="1:16" x14ac:dyDescent="0.35">
      <c r="A182" s="4"/>
      <c r="B182" s="11" t="s">
        <v>8</v>
      </c>
      <c r="C182" s="8" t="s">
        <v>34</v>
      </c>
      <c r="D182" s="57">
        <f>AVERAGE(D91:D170)</f>
        <v>25.622961601307189</v>
      </c>
      <c r="E182" s="57">
        <f t="shared" ref="E182:L182" si="16">AVERAGE(E91:E170)</f>
        <v>14.949444444444442</v>
      </c>
      <c r="F182" s="57">
        <f t="shared" si="16"/>
        <v>11.270057189542483</v>
      </c>
      <c r="G182" s="57">
        <f t="shared" si="16"/>
        <v>7.6108374183006546</v>
      </c>
      <c r="H182" s="57">
        <f t="shared" si="16"/>
        <v>3.8827614379084965</v>
      </c>
      <c r="I182" s="57">
        <f t="shared" si="16"/>
        <v>0</v>
      </c>
      <c r="J182" s="57">
        <f t="shared" si="16"/>
        <v>1.8387025434799267</v>
      </c>
      <c r="K182" s="57">
        <f t="shared" si="16"/>
        <v>0.43196521885893729</v>
      </c>
      <c r="L182" s="57">
        <f t="shared" si="16"/>
        <v>0.48589103128081623</v>
      </c>
      <c r="M182" s="110"/>
      <c r="N182" s="57"/>
      <c r="O182" s="57"/>
      <c r="P182" s="4"/>
    </row>
    <row r="183" spans="1:16" x14ac:dyDescent="0.35">
      <c r="A183" s="4"/>
      <c r="B183" s="11" t="s">
        <v>8</v>
      </c>
      <c r="C183" s="8" t="s">
        <v>54</v>
      </c>
      <c r="D183" s="57">
        <f>STDEVA(D91:D170)</f>
        <v>6.8537023414720899</v>
      </c>
      <c r="E183" s="57">
        <f t="shared" ref="E183:L183" si="17">STDEVA(E91:E170)</f>
        <v>5.5401486497876231</v>
      </c>
      <c r="F183" s="57">
        <f t="shared" si="17"/>
        <v>4.0091532871343896</v>
      </c>
      <c r="G183" s="57">
        <f t="shared" si="17"/>
        <v>2.8378220565380512</v>
      </c>
      <c r="H183" s="57">
        <f t="shared" si="17"/>
        <v>1.7399006480937824</v>
      </c>
      <c r="I183" s="57">
        <f t="shared" si="17"/>
        <v>0</v>
      </c>
      <c r="J183" s="57">
        <f t="shared" si="17"/>
        <v>0.46647419713051186</v>
      </c>
      <c r="K183" s="57">
        <f t="shared" si="17"/>
        <v>9.0451458072696167E-2</v>
      </c>
      <c r="L183" s="57">
        <f t="shared" si="17"/>
        <v>0.14893410515161673</v>
      </c>
      <c r="M183" s="110"/>
      <c r="N183" s="57"/>
      <c r="O183" s="57"/>
      <c r="P183" s="4"/>
    </row>
    <row r="184" spans="1:16" x14ac:dyDescent="0.35">
      <c r="A184" s="4"/>
      <c r="B184" s="4" t="s">
        <v>399</v>
      </c>
      <c r="C184" s="7" t="s">
        <v>49</v>
      </c>
      <c r="D184" s="21"/>
      <c r="E184" s="178">
        <v>8.0191554365248952E-6</v>
      </c>
      <c r="F184" s="21"/>
      <c r="G184" s="21"/>
      <c r="H184" s="21"/>
      <c r="I184" s="19"/>
      <c r="J184" s="21"/>
      <c r="K184" s="21"/>
      <c r="L184" s="31"/>
      <c r="M184" s="114">
        <v>0.21969446334432585</v>
      </c>
      <c r="N184" s="103">
        <v>3.1044534967806679E-4</v>
      </c>
      <c r="O184" s="103">
        <v>2.3415530442678169E-24</v>
      </c>
      <c r="P184" s="4"/>
    </row>
    <row r="185" spans="1:16" x14ac:dyDescent="0.35">
      <c r="A185" s="4"/>
      <c r="B185" s="4"/>
      <c r="C185" s="4"/>
      <c r="D185" s="4"/>
      <c r="E185" s="4"/>
      <c r="F185" s="4"/>
      <c r="G185" s="4"/>
      <c r="H185" s="4"/>
      <c r="I185" s="4"/>
      <c r="J185" s="17"/>
      <c r="K185" s="17"/>
      <c r="L185" s="17"/>
      <c r="M185" s="17"/>
      <c r="N185" s="17"/>
      <c r="O185" s="17"/>
      <c r="P185" s="4"/>
    </row>
  </sheetData>
  <pageMargins left="0.7" right="0.7" top="0.78740157499999996" bottom="0.78740157499999996" header="0.3" footer="0.3"/>
  <pageSetup paperSize="9" orientation="portrait" horizontalDpi="30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5"/>
  <sheetViews>
    <sheetView zoomScaleNormal="100" workbookViewId="0">
      <selection activeCell="B2" sqref="B2"/>
    </sheetView>
  </sheetViews>
  <sheetFormatPr defaultRowHeight="14.5" x14ac:dyDescent="0.35"/>
  <cols>
    <col min="2" max="2" width="18.453125" customWidth="1"/>
    <col min="3" max="3" width="17.1796875" style="175" customWidth="1"/>
    <col min="15" max="15" width="11.26953125" customWidth="1"/>
    <col min="17" max="17" width="12.1796875" style="73" customWidth="1"/>
    <col min="18" max="18" width="9.54296875" bestFit="1" customWidth="1"/>
  </cols>
  <sheetData>
    <row r="1" spans="1:18" x14ac:dyDescent="0.35">
      <c r="A1" s="4"/>
      <c r="B1" s="4"/>
      <c r="C1" s="185"/>
      <c r="D1" s="4"/>
      <c r="E1" s="4"/>
      <c r="F1" s="4"/>
      <c r="G1" s="4"/>
      <c r="H1" s="4"/>
      <c r="I1" s="4"/>
      <c r="J1" s="4"/>
      <c r="K1" s="4"/>
      <c r="L1" s="4"/>
      <c r="M1" s="4"/>
      <c r="N1" s="4"/>
      <c r="O1" s="4"/>
      <c r="P1" s="4"/>
    </row>
    <row r="2" spans="1:18" s="175" customFormat="1" ht="29" x14ac:dyDescent="0.35">
      <c r="A2" s="16"/>
      <c r="B2" s="244" t="s">
        <v>482</v>
      </c>
      <c r="C2" s="70"/>
      <c r="D2" s="171" t="s">
        <v>367</v>
      </c>
      <c r="E2" s="171" t="s">
        <v>368</v>
      </c>
      <c r="F2" s="171" t="s">
        <v>369</v>
      </c>
      <c r="G2" s="172" t="s">
        <v>370</v>
      </c>
      <c r="H2" s="173" t="s">
        <v>371</v>
      </c>
      <c r="I2" s="172" t="s">
        <v>372</v>
      </c>
      <c r="J2" s="172" t="s">
        <v>373</v>
      </c>
      <c r="K2" s="174" t="s">
        <v>374</v>
      </c>
      <c r="L2" s="174" t="s">
        <v>375</v>
      </c>
      <c r="M2" s="174"/>
      <c r="N2" s="174"/>
      <c r="O2" s="33" t="s">
        <v>466</v>
      </c>
      <c r="P2" s="16"/>
      <c r="Q2" s="2"/>
    </row>
    <row r="3" spans="1:18" x14ac:dyDescent="0.35">
      <c r="A3" s="4"/>
      <c r="B3" s="4" t="s">
        <v>399</v>
      </c>
      <c r="C3" s="69" t="s">
        <v>396</v>
      </c>
      <c r="D3" s="104">
        <v>0.98822270057045791</v>
      </c>
      <c r="E3" s="104">
        <v>0.86293739704349359</v>
      </c>
      <c r="F3" s="104">
        <v>2.7335198016076734</v>
      </c>
      <c r="G3" s="105">
        <v>158</v>
      </c>
      <c r="H3" s="104">
        <v>6.9810174480833855E-3</v>
      </c>
      <c r="I3" s="105">
        <v>80</v>
      </c>
      <c r="J3" s="105">
        <v>80</v>
      </c>
      <c r="K3" s="104">
        <v>0.29805024619079862</v>
      </c>
      <c r="L3" s="104">
        <v>0.28145846585205153</v>
      </c>
      <c r="M3" s="104"/>
      <c r="N3" s="104"/>
      <c r="O3" s="195">
        <f>40*H3</f>
        <v>0.27924069792333539</v>
      </c>
      <c r="P3" s="4"/>
      <c r="Q3" s="190"/>
    </row>
    <row r="4" spans="1:18" x14ac:dyDescent="0.35">
      <c r="A4" s="4"/>
      <c r="B4" s="4" t="s">
        <v>399</v>
      </c>
      <c r="C4" s="69" t="s">
        <v>397</v>
      </c>
      <c r="D4" s="106">
        <v>-1.1581294196290155</v>
      </c>
      <c r="E4" s="104">
        <v>-0.9562868795099515</v>
      </c>
      <c r="F4" s="106">
        <v>-2.0133586061244086</v>
      </c>
      <c r="G4" s="105">
        <v>158</v>
      </c>
      <c r="H4" s="104">
        <v>4.5774676007514795E-2</v>
      </c>
      <c r="I4" s="105">
        <v>80</v>
      </c>
      <c r="J4" s="105">
        <v>80</v>
      </c>
      <c r="K4" s="104">
        <v>0.64237574153037635</v>
      </c>
      <c r="L4" s="104">
        <v>0.62560771640777224</v>
      </c>
      <c r="M4" s="104"/>
      <c r="N4" s="104"/>
      <c r="O4" s="195">
        <f>40*H4</f>
        <v>1.8309870403005917</v>
      </c>
      <c r="P4" s="4"/>
      <c r="Q4" s="190"/>
    </row>
    <row r="5" spans="1:18" x14ac:dyDescent="0.35">
      <c r="A5" s="4"/>
      <c r="B5" s="4" t="s">
        <v>399</v>
      </c>
      <c r="C5" s="69" t="s">
        <v>400</v>
      </c>
      <c r="D5" s="106">
        <v>-1.2711196486681131</v>
      </c>
      <c r="E5" s="104">
        <v>-0.67527800839806484</v>
      </c>
      <c r="F5" s="106">
        <v>-5.9169637514415783</v>
      </c>
      <c r="G5" s="105">
        <v>158</v>
      </c>
      <c r="H5" s="104">
        <v>1.9685347089209714E-8</v>
      </c>
      <c r="I5" s="105">
        <v>80</v>
      </c>
      <c r="J5" s="105">
        <v>80</v>
      </c>
      <c r="K5" s="104">
        <v>0.58564171016629996</v>
      </c>
      <c r="L5" s="104">
        <v>0.68430418655204217</v>
      </c>
      <c r="M5" s="104"/>
      <c r="N5" s="104"/>
      <c r="O5" s="196">
        <f>40*H5</f>
        <v>7.8741388356838858E-7</v>
      </c>
      <c r="P5" s="4"/>
      <c r="Q5" s="189"/>
    </row>
    <row r="6" spans="1:18" x14ac:dyDescent="0.35">
      <c r="A6" s="4"/>
      <c r="B6" s="4" t="s">
        <v>399</v>
      </c>
      <c r="C6" s="69" t="s">
        <v>401</v>
      </c>
      <c r="D6" s="106">
        <v>4.5287300639586068</v>
      </c>
      <c r="E6" s="104">
        <v>6.682361111111109</v>
      </c>
      <c r="F6" s="106">
        <v>-4.0207073492862788</v>
      </c>
      <c r="G6" s="105">
        <v>158</v>
      </c>
      <c r="H6" s="104">
        <v>8.964152912598156E-5</v>
      </c>
      <c r="I6" s="105">
        <v>80</v>
      </c>
      <c r="J6" s="105">
        <v>80</v>
      </c>
      <c r="K6" s="104">
        <v>2.7362025268204948</v>
      </c>
      <c r="L6" s="104">
        <v>3.9326292236223406</v>
      </c>
      <c r="M6" s="104"/>
      <c r="N6" s="104"/>
      <c r="O6" s="197">
        <f>40*H6</f>
        <v>3.5856611650392622E-3</v>
      </c>
      <c r="P6" s="4"/>
      <c r="Q6" s="189"/>
    </row>
    <row r="7" spans="1:18" x14ac:dyDescent="0.35">
      <c r="A7" s="4"/>
      <c r="B7" s="4"/>
      <c r="C7" s="16"/>
      <c r="D7" s="4"/>
      <c r="E7" s="4"/>
      <c r="F7" s="4"/>
      <c r="G7" s="4"/>
      <c r="H7" s="4"/>
      <c r="I7" s="4"/>
      <c r="J7" s="4"/>
      <c r="K7" s="4"/>
      <c r="L7" s="4"/>
      <c r="M7" s="4"/>
      <c r="N7" s="4"/>
      <c r="O7" s="4"/>
      <c r="P7" s="4"/>
    </row>
    <row r="8" spans="1:18" ht="72.5" x14ac:dyDescent="0.35">
      <c r="A8" s="4"/>
      <c r="B8" s="108" t="s">
        <v>378</v>
      </c>
      <c r="D8" s="69" t="s">
        <v>385</v>
      </c>
      <c r="E8" s="69" t="s">
        <v>384</v>
      </c>
      <c r="F8" s="69" t="s">
        <v>394</v>
      </c>
      <c r="G8" s="69" t="s">
        <v>392</v>
      </c>
      <c r="H8" s="69" t="s">
        <v>393</v>
      </c>
      <c r="I8" s="69" t="s">
        <v>376</v>
      </c>
      <c r="J8" s="69" t="s">
        <v>388</v>
      </c>
      <c r="K8" s="69" t="s">
        <v>395</v>
      </c>
      <c r="L8" s="69" t="s">
        <v>391</v>
      </c>
      <c r="M8" s="69" t="s">
        <v>396</v>
      </c>
      <c r="N8" s="69" t="s">
        <v>397</v>
      </c>
      <c r="O8" s="69" t="s">
        <v>398</v>
      </c>
      <c r="P8" s="4"/>
    </row>
    <row r="9" spans="1:18" x14ac:dyDescent="0.35">
      <c r="A9" s="4"/>
      <c r="B9" s="8" t="s">
        <v>377</v>
      </c>
      <c r="C9" s="69"/>
      <c r="D9" s="69" t="s">
        <v>379</v>
      </c>
      <c r="E9" s="69" t="s">
        <v>380</v>
      </c>
      <c r="F9" s="69" t="s">
        <v>381</v>
      </c>
      <c r="G9" s="69" t="s">
        <v>382</v>
      </c>
      <c r="H9" s="69" t="s">
        <v>383</v>
      </c>
      <c r="I9" s="69" t="s">
        <v>386</v>
      </c>
      <c r="J9" s="69" t="s">
        <v>387</v>
      </c>
      <c r="K9" s="69" t="s">
        <v>389</v>
      </c>
      <c r="L9" s="69" t="s">
        <v>390</v>
      </c>
      <c r="M9" s="69"/>
      <c r="N9" s="69"/>
      <c r="O9" s="69"/>
      <c r="P9" s="4"/>
      <c r="Q9" s="97"/>
    </row>
    <row r="10" spans="1:18" x14ac:dyDescent="0.35">
      <c r="A10" s="4"/>
      <c r="B10" s="1" t="s">
        <v>6</v>
      </c>
      <c r="C10" s="69" t="s">
        <v>334</v>
      </c>
      <c r="D10" s="69"/>
      <c r="E10" s="69"/>
      <c r="F10" s="69"/>
      <c r="G10" s="69"/>
      <c r="H10" s="69"/>
      <c r="I10" s="69"/>
      <c r="J10" s="69"/>
      <c r="K10" s="69"/>
      <c r="L10" s="69"/>
      <c r="M10" s="69"/>
      <c r="N10" s="69"/>
      <c r="O10" s="69"/>
      <c r="P10" s="4"/>
      <c r="Q10" s="97"/>
    </row>
    <row r="11" spans="1:18" x14ac:dyDescent="0.35">
      <c r="A11" s="4"/>
      <c r="B11" s="10" t="s">
        <v>7</v>
      </c>
      <c r="C11" s="2" t="s">
        <v>327</v>
      </c>
      <c r="D11" s="67">
        <v>9</v>
      </c>
      <c r="E11" s="67">
        <v>3.5</v>
      </c>
      <c r="F11" s="67">
        <v>3</v>
      </c>
      <c r="G11" s="67">
        <v>1.9</v>
      </c>
      <c r="H11" s="67">
        <v>1.7</v>
      </c>
      <c r="I11" s="67">
        <v>0</v>
      </c>
      <c r="J11" s="67">
        <v>2.5714285714285716</v>
      </c>
      <c r="K11" s="67">
        <v>0.33333333333333331</v>
      </c>
      <c r="L11" s="67">
        <v>0.10526315789473682</v>
      </c>
      <c r="M11" s="67">
        <f>LN(J11)</f>
        <v>0.94446160884085151</v>
      </c>
      <c r="N11" s="67">
        <f>LN(K11/(1-K11))</f>
        <v>-0.6931471805599454</v>
      </c>
      <c r="O11" s="67">
        <f>LN(L11/(1-L11))</f>
        <v>-2.1400661634962712</v>
      </c>
      <c r="P11" s="4"/>
      <c r="R11" s="99"/>
    </row>
    <row r="12" spans="1:18" x14ac:dyDescent="0.35">
      <c r="A12" s="4"/>
      <c r="B12" s="10" t="s">
        <v>7</v>
      </c>
      <c r="C12" s="2" t="s">
        <v>327</v>
      </c>
      <c r="D12" s="67">
        <v>12.5</v>
      </c>
      <c r="E12" s="67">
        <v>7.5</v>
      </c>
      <c r="F12" s="67">
        <v>7</v>
      </c>
      <c r="G12" s="67">
        <v>3.3</v>
      </c>
      <c r="H12" s="67">
        <v>2.2999999999999998</v>
      </c>
      <c r="I12" s="67">
        <v>0</v>
      </c>
      <c r="J12" s="67">
        <v>1.6666666666666667</v>
      </c>
      <c r="K12" s="67">
        <v>0.56000000000000005</v>
      </c>
      <c r="L12" s="67">
        <v>0.30303030303030304</v>
      </c>
      <c r="M12" s="67">
        <f t="shared" ref="M12:M75" si="0">LN(J12)</f>
        <v>0.51082562376599072</v>
      </c>
      <c r="N12" s="67">
        <f t="shared" ref="N12:N75" si="1">LN(K12/(1-K12))</f>
        <v>0.24116205681688824</v>
      </c>
      <c r="O12" s="67">
        <f t="shared" ref="O12:O75" si="2">LN(L12/(1-L12))</f>
        <v>-0.832909122935104</v>
      </c>
      <c r="P12" s="4"/>
      <c r="Q12" s="96"/>
      <c r="R12" s="99"/>
    </row>
    <row r="13" spans="1:18" x14ac:dyDescent="0.35">
      <c r="A13" s="4"/>
      <c r="B13" s="10" t="s">
        <v>7</v>
      </c>
      <c r="C13" s="2" t="s">
        <v>327</v>
      </c>
      <c r="D13" s="67">
        <v>15.5</v>
      </c>
      <c r="E13" s="67">
        <v>12.5</v>
      </c>
      <c r="F13" s="67">
        <v>7.5</v>
      </c>
      <c r="G13" s="67">
        <v>6.5</v>
      </c>
      <c r="H13" s="67">
        <v>4.2</v>
      </c>
      <c r="I13" s="67">
        <v>0</v>
      </c>
      <c r="J13" s="67">
        <v>1.24</v>
      </c>
      <c r="K13" s="67">
        <v>0.4838709677419355</v>
      </c>
      <c r="L13" s="67">
        <v>0.35384615384615381</v>
      </c>
      <c r="M13" s="67">
        <f t="shared" si="0"/>
        <v>0.21511137961694549</v>
      </c>
      <c r="N13" s="67">
        <f t="shared" si="1"/>
        <v>-6.4538521137571178E-2</v>
      </c>
      <c r="O13" s="67">
        <f t="shared" si="2"/>
        <v>-0.60217540235421874</v>
      </c>
      <c r="P13" s="4"/>
      <c r="Q13" s="96"/>
      <c r="R13" s="99"/>
    </row>
    <row r="14" spans="1:18" x14ac:dyDescent="0.35">
      <c r="A14" s="4"/>
      <c r="B14" s="10" t="s">
        <v>7</v>
      </c>
      <c r="C14" s="2" t="s">
        <v>70</v>
      </c>
      <c r="D14" s="67">
        <v>6.25</v>
      </c>
      <c r="E14" s="67">
        <v>4.5588235294117654</v>
      </c>
      <c r="F14" s="67">
        <v>1.1029411764705883</v>
      </c>
      <c r="G14" s="67">
        <v>2.2794117647058827</v>
      </c>
      <c r="H14" s="67">
        <v>1.6911764705882353</v>
      </c>
      <c r="I14" s="67">
        <v>0</v>
      </c>
      <c r="J14" s="67">
        <v>1.3709677419354838</v>
      </c>
      <c r="K14" s="67">
        <v>0.17647058823529413</v>
      </c>
      <c r="L14" s="67">
        <v>0.25806451612903236</v>
      </c>
      <c r="M14" s="67">
        <f t="shared" si="0"/>
        <v>0.31551687144522483</v>
      </c>
      <c r="N14" s="67">
        <f t="shared" si="1"/>
        <v>-1.5404450409471488</v>
      </c>
      <c r="O14" s="67">
        <f t="shared" si="2"/>
        <v>-1.0560526742493133</v>
      </c>
      <c r="P14" s="4"/>
      <c r="Q14" s="96"/>
      <c r="R14" s="99"/>
    </row>
    <row r="15" spans="1:18" x14ac:dyDescent="0.35">
      <c r="A15" s="4"/>
      <c r="B15" s="10" t="s">
        <v>7</v>
      </c>
      <c r="C15" s="2" t="s">
        <v>70</v>
      </c>
      <c r="D15" s="67">
        <v>11.98529411764706</v>
      </c>
      <c r="E15" s="67">
        <v>7.3529411764705888</v>
      </c>
      <c r="F15" s="67">
        <v>0.73529411764705888</v>
      </c>
      <c r="G15" s="67">
        <v>3.6764705882352944</v>
      </c>
      <c r="H15" s="67">
        <v>3.0882352941176472</v>
      </c>
      <c r="I15" s="67">
        <v>0</v>
      </c>
      <c r="J15" s="67">
        <v>1.6300000000000001</v>
      </c>
      <c r="K15" s="67">
        <v>6.1349693251533742E-2</v>
      </c>
      <c r="L15" s="67">
        <v>0.16000000000000003</v>
      </c>
      <c r="M15" s="67">
        <f t="shared" si="0"/>
        <v>0.48858001481867103</v>
      </c>
      <c r="N15" s="67">
        <f t="shared" si="1"/>
        <v>-2.7278528283983898</v>
      </c>
      <c r="O15" s="67">
        <f t="shared" si="2"/>
        <v>-1.6582280766035322</v>
      </c>
      <c r="P15" s="4"/>
      <c r="Q15" s="96"/>
      <c r="R15" s="99"/>
    </row>
    <row r="16" spans="1:18" x14ac:dyDescent="0.35">
      <c r="A16" s="4"/>
      <c r="B16" s="10" t="s">
        <v>7</v>
      </c>
      <c r="C16" s="2" t="s">
        <v>71</v>
      </c>
      <c r="D16" s="67">
        <v>8.8235294117647065</v>
      </c>
      <c r="E16" s="67">
        <v>2.4264705882352944</v>
      </c>
      <c r="F16" s="67">
        <v>2.5735294117647061</v>
      </c>
      <c r="G16" s="67">
        <v>1.25</v>
      </c>
      <c r="H16" s="67">
        <v>0.66176470588235303</v>
      </c>
      <c r="I16" s="67">
        <v>0</v>
      </c>
      <c r="J16" s="67">
        <v>3.6363636363636362</v>
      </c>
      <c r="K16" s="67">
        <v>0.29166666666666669</v>
      </c>
      <c r="L16" s="67">
        <v>0.47058823529411759</v>
      </c>
      <c r="M16" s="67">
        <f t="shared" si="0"/>
        <v>1.2909841813155658</v>
      </c>
      <c r="N16" s="67">
        <f t="shared" si="1"/>
        <v>-0.8873031950009026</v>
      </c>
      <c r="O16" s="67">
        <f t="shared" si="2"/>
        <v>-0.11778303565638376</v>
      </c>
      <c r="P16" s="4"/>
      <c r="Q16" s="96"/>
      <c r="R16" s="99"/>
    </row>
    <row r="17" spans="1:18" x14ac:dyDescent="0.35">
      <c r="A17" s="4"/>
      <c r="B17" s="10" t="s">
        <v>7</v>
      </c>
      <c r="C17" s="2" t="s">
        <v>71</v>
      </c>
      <c r="D17" s="67">
        <v>9.264705882352942</v>
      </c>
      <c r="E17" s="67">
        <v>2.2058823529411766</v>
      </c>
      <c r="F17" s="67">
        <v>1.8382352941176472</v>
      </c>
      <c r="G17" s="67">
        <v>1.5441176470588236</v>
      </c>
      <c r="H17" s="67">
        <v>0.73529411764705888</v>
      </c>
      <c r="I17" s="67">
        <v>0</v>
      </c>
      <c r="J17" s="67">
        <v>4.2</v>
      </c>
      <c r="K17" s="67">
        <v>0.1984126984126984</v>
      </c>
      <c r="L17" s="67">
        <v>0.52380952380952384</v>
      </c>
      <c r="M17" s="67">
        <f t="shared" si="0"/>
        <v>1.4350845252893227</v>
      </c>
      <c r="N17" s="67">
        <f t="shared" si="1"/>
        <v>-1.3962446919730589</v>
      </c>
      <c r="O17" s="67">
        <f t="shared" si="2"/>
        <v>9.5310179804324935E-2</v>
      </c>
      <c r="P17" s="4"/>
      <c r="Q17" s="96"/>
      <c r="R17" s="99"/>
    </row>
    <row r="18" spans="1:18" x14ac:dyDescent="0.35">
      <c r="A18" s="4"/>
      <c r="B18" s="10" t="s">
        <v>7</v>
      </c>
      <c r="C18" s="2" t="s">
        <v>71</v>
      </c>
      <c r="D18" s="67">
        <v>9.9264705882352953</v>
      </c>
      <c r="E18" s="67">
        <v>2.9411764705882355</v>
      </c>
      <c r="F18" s="67">
        <v>2.5735294117647061</v>
      </c>
      <c r="G18" s="67">
        <v>1.7647058823529413</v>
      </c>
      <c r="H18" s="67">
        <v>1.1029411764705883</v>
      </c>
      <c r="I18" s="67">
        <v>0</v>
      </c>
      <c r="J18" s="67">
        <v>3.375</v>
      </c>
      <c r="K18" s="67">
        <v>0.25925925925925924</v>
      </c>
      <c r="L18" s="67">
        <v>0.375</v>
      </c>
      <c r="M18" s="67">
        <f t="shared" si="0"/>
        <v>1.2163953243244932</v>
      </c>
      <c r="N18" s="67">
        <f t="shared" si="1"/>
        <v>-1.0498221244986778</v>
      </c>
      <c r="O18" s="67">
        <f t="shared" si="2"/>
        <v>-0.51082562376599072</v>
      </c>
      <c r="P18" s="4"/>
      <c r="Q18" s="96"/>
      <c r="R18" s="99"/>
    </row>
    <row r="19" spans="1:18" x14ac:dyDescent="0.35">
      <c r="A19" s="4"/>
      <c r="B19" s="10" t="s">
        <v>7</v>
      </c>
      <c r="C19" s="2" t="s">
        <v>71</v>
      </c>
      <c r="D19" s="67">
        <v>11.029411764705884</v>
      </c>
      <c r="E19" s="67">
        <v>4.2647058823529411</v>
      </c>
      <c r="F19" s="67">
        <v>2.5735294117647061</v>
      </c>
      <c r="G19" s="67">
        <v>2.2794117647058827</v>
      </c>
      <c r="H19" s="67">
        <v>1.6176470588235297</v>
      </c>
      <c r="I19" s="67">
        <v>0</v>
      </c>
      <c r="J19" s="67">
        <v>2.5862068965517246</v>
      </c>
      <c r="K19" s="67">
        <v>0.23333333333333331</v>
      </c>
      <c r="L19" s="67">
        <v>0.29032258064516131</v>
      </c>
      <c r="M19" s="67">
        <f t="shared" si="0"/>
        <v>0.95019228354983665</v>
      </c>
      <c r="N19" s="67">
        <f t="shared" si="1"/>
        <v>-1.1895840668738364</v>
      </c>
      <c r="O19" s="67">
        <f t="shared" si="2"/>
        <v>-0.89381787602209639</v>
      </c>
      <c r="P19" s="4"/>
      <c r="Q19" s="96"/>
      <c r="R19" s="99"/>
    </row>
    <row r="20" spans="1:18" x14ac:dyDescent="0.35">
      <c r="A20" s="4"/>
      <c r="B20" s="10" t="s">
        <v>7</v>
      </c>
      <c r="C20" s="2" t="s">
        <v>72</v>
      </c>
      <c r="D20" s="67">
        <v>13.088235294117649</v>
      </c>
      <c r="E20" s="67">
        <v>8.2352941176470598</v>
      </c>
      <c r="F20" s="67">
        <v>2.2058823529411766</v>
      </c>
      <c r="G20" s="67">
        <v>4.0441176470588243</v>
      </c>
      <c r="H20" s="67">
        <v>2.8676470588235294</v>
      </c>
      <c r="I20" s="67">
        <v>0</v>
      </c>
      <c r="J20" s="67">
        <v>1.5892857142857142</v>
      </c>
      <c r="K20" s="67">
        <v>0.16853932584269662</v>
      </c>
      <c r="L20" s="67">
        <v>0.29090909090909101</v>
      </c>
      <c r="M20" s="67">
        <f t="shared" si="0"/>
        <v>0.46328467899699055</v>
      </c>
      <c r="N20" s="67">
        <f t="shared" si="1"/>
        <v>-1.5960148921019597</v>
      </c>
      <c r="O20" s="67">
        <f t="shared" si="2"/>
        <v>-0.89097292388986471</v>
      </c>
      <c r="P20" s="4"/>
      <c r="Q20" s="96"/>
      <c r="R20" s="99"/>
    </row>
    <row r="21" spans="1:18" x14ac:dyDescent="0.35">
      <c r="A21" s="4"/>
      <c r="B21" s="10" t="s">
        <v>7</v>
      </c>
      <c r="C21" s="2" t="s">
        <v>72</v>
      </c>
      <c r="D21" s="67">
        <v>10.808823529411764</v>
      </c>
      <c r="E21" s="67">
        <v>4.1176470588235299</v>
      </c>
      <c r="F21" s="67">
        <v>0.73529411764705888</v>
      </c>
      <c r="G21" s="67">
        <v>2.2058823529411766</v>
      </c>
      <c r="H21" s="67">
        <v>1.911764705882353</v>
      </c>
      <c r="I21" s="67">
        <v>0</v>
      </c>
      <c r="J21" s="67">
        <v>2.6249999999999996</v>
      </c>
      <c r="K21" s="67">
        <v>6.8027210884353748E-2</v>
      </c>
      <c r="L21" s="67">
        <v>0.13333333333333336</v>
      </c>
      <c r="M21" s="67">
        <f t="shared" si="0"/>
        <v>0.96508089604358693</v>
      </c>
      <c r="N21" s="67">
        <f t="shared" si="1"/>
        <v>-2.6173958328340792</v>
      </c>
      <c r="O21" s="67">
        <f t="shared" si="2"/>
        <v>-1.8718021769015911</v>
      </c>
      <c r="P21" s="4"/>
      <c r="Q21" s="96"/>
      <c r="R21" s="99"/>
    </row>
    <row r="22" spans="1:18" x14ac:dyDescent="0.35">
      <c r="A22" s="4"/>
      <c r="B22" s="10" t="s">
        <v>7</v>
      </c>
      <c r="C22" s="2" t="s">
        <v>75</v>
      </c>
      <c r="D22" s="67">
        <v>10.661764705882353</v>
      </c>
      <c r="E22" s="67">
        <v>3.8970588235294121</v>
      </c>
      <c r="F22" s="67">
        <v>1.4705882352941178</v>
      </c>
      <c r="G22" s="67">
        <v>1.911764705882353</v>
      </c>
      <c r="H22" s="67">
        <v>0.88235294117647067</v>
      </c>
      <c r="I22" s="67">
        <v>0</v>
      </c>
      <c r="J22" s="67">
        <v>2.7358490566037732</v>
      </c>
      <c r="K22" s="67">
        <v>0.13793103448275862</v>
      </c>
      <c r="L22" s="67">
        <v>0.53846153846153844</v>
      </c>
      <c r="M22" s="67">
        <f t="shared" si="0"/>
        <v>1.0064418288684525</v>
      </c>
      <c r="N22" s="67">
        <f t="shared" si="1"/>
        <v>-1.8325814637483102</v>
      </c>
      <c r="O22" s="67">
        <f t="shared" si="2"/>
        <v>0.15415067982725816</v>
      </c>
      <c r="P22" s="4"/>
      <c r="Q22" s="96"/>
      <c r="R22" s="99"/>
    </row>
    <row r="23" spans="1:18" x14ac:dyDescent="0.35">
      <c r="A23" s="4"/>
      <c r="B23" s="10" t="s">
        <v>7</v>
      </c>
      <c r="C23" s="2" t="s">
        <v>75</v>
      </c>
      <c r="D23" s="67">
        <v>16.544117647058826</v>
      </c>
      <c r="E23" s="67">
        <v>8.0882352941176485</v>
      </c>
      <c r="F23" s="67">
        <v>1.4705882352941178</v>
      </c>
      <c r="G23" s="67">
        <v>3.8235294117647061</v>
      </c>
      <c r="H23" s="67">
        <v>2.5735294117647061</v>
      </c>
      <c r="I23" s="67">
        <v>0</v>
      </c>
      <c r="J23" s="67">
        <v>2.0454545454545454</v>
      </c>
      <c r="K23" s="67">
        <v>8.8888888888888878E-2</v>
      </c>
      <c r="L23" s="67">
        <v>0.32692307692307693</v>
      </c>
      <c r="M23" s="67">
        <f t="shared" si="0"/>
        <v>0.71562003641200389</v>
      </c>
      <c r="N23" s="67">
        <f t="shared" si="1"/>
        <v>-2.3272777055844172</v>
      </c>
      <c r="O23" s="67">
        <f t="shared" si="2"/>
        <v>-0.72213471743319757</v>
      </c>
      <c r="P23" s="4"/>
      <c r="Q23" s="96"/>
      <c r="R23" s="99"/>
    </row>
    <row r="24" spans="1:18" x14ac:dyDescent="0.35">
      <c r="A24" s="4"/>
      <c r="B24" s="10" t="s">
        <v>7</v>
      </c>
      <c r="C24" s="2" t="s">
        <v>97</v>
      </c>
      <c r="D24" s="67">
        <v>7.7205882352941178</v>
      </c>
      <c r="E24" s="67">
        <v>2.5735294117647061</v>
      </c>
      <c r="F24" s="67">
        <v>1.4705882352941178</v>
      </c>
      <c r="G24" s="67">
        <v>1.4705882352941178</v>
      </c>
      <c r="H24" s="67">
        <v>1.25</v>
      </c>
      <c r="I24" s="67">
        <v>0</v>
      </c>
      <c r="J24" s="67">
        <v>3</v>
      </c>
      <c r="K24" s="67">
        <v>0.19047619047619049</v>
      </c>
      <c r="L24" s="67">
        <v>0.15000000000000005</v>
      </c>
      <c r="M24" s="67">
        <f t="shared" si="0"/>
        <v>1.0986122886681098</v>
      </c>
      <c r="N24" s="67">
        <f t="shared" si="1"/>
        <v>-1.4469189829363254</v>
      </c>
      <c r="O24" s="67">
        <f t="shared" si="2"/>
        <v>-1.7346010553881059</v>
      </c>
      <c r="P24" s="4"/>
      <c r="Q24" s="96"/>
      <c r="R24" s="99"/>
    </row>
    <row r="25" spans="1:18" x14ac:dyDescent="0.35">
      <c r="A25" s="4"/>
      <c r="B25" s="10" t="s">
        <v>7</v>
      </c>
      <c r="C25" s="2" t="s">
        <v>97</v>
      </c>
      <c r="D25" s="67">
        <v>14.558823529411766</v>
      </c>
      <c r="E25" s="67">
        <v>5.514705882352942</v>
      </c>
      <c r="F25" s="67">
        <v>5.1470588235294121</v>
      </c>
      <c r="G25" s="67">
        <v>2.9411764705882355</v>
      </c>
      <c r="H25" s="67">
        <v>2.5735294117647061</v>
      </c>
      <c r="I25" s="67">
        <v>0</v>
      </c>
      <c r="J25" s="67">
        <v>2.6399999999999997</v>
      </c>
      <c r="K25" s="67">
        <v>0.35353535353535354</v>
      </c>
      <c r="L25" s="67">
        <v>0.125</v>
      </c>
      <c r="M25" s="67">
        <f t="shared" si="0"/>
        <v>0.97077891715822462</v>
      </c>
      <c r="N25" s="67">
        <f t="shared" si="1"/>
        <v>-0.6035350218702582</v>
      </c>
      <c r="O25" s="67">
        <f t="shared" si="2"/>
        <v>-1.9459101490553135</v>
      </c>
      <c r="P25" s="4"/>
      <c r="Q25" s="96"/>
      <c r="R25" s="99"/>
    </row>
    <row r="26" spans="1:18" x14ac:dyDescent="0.35">
      <c r="A26" s="4"/>
      <c r="B26" s="10" t="s">
        <v>7</v>
      </c>
      <c r="C26" s="2" t="s">
        <v>98</v>
      </c>
      <c r="D26" s="67">
        <v>8.0882352941176485</v>
      </c>
      <c r="E26" s="67">
        <v>2.5735294117647061</v>
      </c>
      <c r="F26" s="67">
        <v>1.4705882352941178</v>
      </c>
      <c r="G26" s="67">
        <v>1.25</v>
      </c>
      <c r="H26" s="67">
        <v>1.1029411764705883</v>
      </c>
      <c r="I26" s="67">
        <v>0</v>
      </c>
      <c r="J26" s="67">
        <v>3.1428571428571432</v>
      </c>
      <c r="K26" s="67">
        <v>0.1818181818181818</v>
      </c>
      <c r="L26" s="67">
        <v>0.11764705882352935</v>
      </c>
      <c r="M26" s="67">
        <f t="shared" si="0"/>
        <v>1.1451323043030026</v>
      </c>
      <c r="N26" s="67">
        <f t="shared" si="1"/>
        <v>-1.5040773967762742</v>
      </c>
      <c r="O26" s="67">
        <f t="shared" si="2"/>
        <v>-2.0149030205422656</v>
      </c>
      <c r="P26" s="4"/>
      <c r="Q26" s="96"/>
      <c r="R26" s="99"/>
    </row>
    <row r="27" spans="1:18" x14ac:dyDescent="0.35">
      <c r="A27" s="4"/>
      <c r="B27" s="10" t="s">
        <v>7</v>
      </c>
      <c r="C27" s="2" t="s">
        <v>98</v>
      </c>
      <c r="D27" s="67">
        <v>12.5</v>
      </c>
      <c r="E27" s="67">
        <v>3.8970588235294121</v>
      </c>
      <c r="F27" s="67">
        <v>0.73529411764705888</v>
      </c>
      <c r="G27" s="67">
        <v>1.7647058823529413</v>
      </c>
      <c r="H27" s="67">
        <v>1.3970588235294119</v>
      </c>
      <c r="I27" s="67">
        <v>0</v>
      </c>
      <c r="J27" s="67">
        <v>3.2075471698113205</v>
      </c>
      <c r="K27" s="67">
        <v>5.8823529411764712E-2</v>
      </c>
      <c r="L27" s="67">
        <v>0.20833333333333331</v>
      </c>
      <c r="M27" s="67">
        <f t="shared" si="0"/>
        <v>1.1655065234981399</v>
      </c>
      <c r="N27" s="67">
        <f t="shared" si="1"/>
        <v>-2.7725887222397811</v>
      </c>
      <c r="O27" s="67">
        <f t="shared" si="2"/>
        <v>-1.3350010667323404</v>
      </c>
      <c r="P27" s="4"/>
      <c r="Q27" s="96"/>
      <c r="R27" s="99"/>
    </row>
    <row r="28" spans="1:18" x14ac:dyDescent="0.35">
      <c r="A28" s="4"/>
      <c r="B28" s="10" t="s">
        <v>7</v>
      </c>
      <c r="C28" s="2" t="s">
        <v>98</v>
      </c>
      <c r="D28" s="67">
        <v>16.764705882352942</v>
      </c>
      <c r="E28" s="67">
        <v>6.3970588235294121</v>
      </c>
      <c r="F28" s="67">
        <v>5.882352941176471</v>
      </c>
      <c r="G28" s="67">
        <v>3.0882352941176472</v>
      </c>
      <c r="H28" s="67">
        <v>2.5735294117647061</v>
      </c>
      <c r="I28" s="67">
        <v>0</v>
      </c>
      <c r="J28" s="67">
        <v>2.6206896551724137</v>
      </c>
      <c r="K28" s="67">
        <v>0.35087719298245612</v>
      </c>
      <c r="L28" s="67">
        <v>0.16666666666666663</v>
      </c>
      <c r="M28" s="67">
        <f t="shared" si="0"/>
        <v>0.96343751029985703</v>
      </c>
      <c r="N28" s="67">
        <f t="shared" si="1"/>
        <v>-0.6151856390902336</v>
      </c>
      <c r="O28" s="67">
        <f t="shared" si="2"/>
        <v>-1.6094379124341005</v>
      </c>
      <c r="P28" s="4"/>
      <c r="Q28" s="96"/>
      <c r="R28" s="99"/>
    </row>
    <row r="29" spans="1:18" x14ac:dyDescent="0.35">
      <c r="A29" s="4"/>
      <c r="B29" s="10" t="s">
        <v>7</v>
      </c>
      <c r="C29" s="2" t="s">
        <v>99</v>
      </c>
      <c r="D29" s="67">
        <v>14.852941176470589</v>
      </c>
      <c r="E29" s="67">
        <v>5.6617647058823533</v>
      </c>
      <c r="F29" s="67">
        <v>2.5735294117647061</v>
      </c>
      <c r="G29" s="67">
        <v>2.6470588235294121</v>
      </c>
      <c r="H29" s="67">
        <v>2.2058823529411766</v>
      </c>
      <c r="I29" s="67">
        <v>0</v>
      </c>
      <c r="J29" s="67">
        <v>2.6233766233766231</v>
      </c>
      <c r="K29" s="67">
        <v>0.17326732673267328</v>
      </c>
      <c r="L29" s="67">
        <v>0.16666666666666671</v>
      </c>
      <c r="M29" s="67">
        <f t="shared" si="0"/>
        <v>0.96446227554752084</v>
      </c>
      <c r="N29" s="67">
        <f t="shared" si="1"/>
        <v>-1.5626457509273413</v>
      </c>
      <c r="O29" s="67">
        <f t="shared" si="2"/>
        <v>-1.6094379124341001</v>
      </c>
      <c r="P29" s="4"/>
      <c r="Q29" s="96"/>
      <c r="R29" s="99"/>
    </row>
    <row r="30" spans="1:18" x14ac:dyDescent="0.35">
      <c r="A30" s="4"/>
      <c r="B30" s="10" t="s">
        <v>7</v>
      </c>
      <c r="C30" s="2" t="s">
        <v>100</v>
      </c>
      <c r="D30" s="67">
        <v>8.8235294117647065</v>
      </c>
      <c r="E30" s="67">
        <v>5.0735294117647065</v>
      </c>
      <c r="F30" s="67">
        <v>3.6764705882352944</v>
      </c>
      <c r="G30" s="67">
        <v>2.5735294117647061</v>
      </c>
      <c r="H30" s="67">
        <v>1.4705882352941178</v>
      </c>
      <c r="I30" s="67">
        <v>0</v>
      </c>
      <c r="J30" s="67">
        <v>1.7391304347826086</v>
      </c>
      <c r="K30" s="67">
        <v>0.41666666666666669</v>
      </c>
      <c r="L30" s="67">
        <v>0.42857142857142855</v>
      </c>
      <c r="M30" s="67">
        <f t="shared" si="0"/>
        <v>0.55338523818478658</v>
      </c>
      <c r="N30" s="67">
        <f t="shared" si="1"/>
        <v>-0.33647223662121273</v>
      </c>
      <c r="O30" s="67">
        <f t="shared" si="2"/>
        <v>-0.2876820724517809</v>
      </c>
      <c r="P30" s="4"/>
      <c r="Q30" s="96"/>
      <c r="R30" s="99"/>
    </row>
    <row r="31" spans="1:18" x14ac:dyDescent="0.35">
      <c r="A31" s="4"/>
      <c r="B31" s="10" t="s">
        <v>7</v>
      </c>
      <c r="C31" s="2" t="s">
        <v>96</v>
      </c>
      <c r="D31" s="67">
        <v>7.7205882352941178</v>
      </c>
      <c r="E31" s="67">
        <v>2.7205882352941178</v>
      </c>
      <c r="F31" s="67">
        <v>0.73529411764705888</v>
      </c>
      <c r="G31" s="67">
        <v>1.1764705882352942</v>
      </c>
      <c r="H31" s="67">
        <v>0.80882352941176483</v>
      </c>
      <c r="I31" s="67">
        <v>0</v>
      </c>
      <c r="J31" s="67">
        <v>2.8378378378378377</v>
      </c>
      <c r="K31" s="67">
        <v>9.5238095238095247E-2</v>
      </c>
      <c r="L31" s="67">
        <v>0.31249999999999994</v>
      </c>
      <c r="M31" s="67">
        <f t="shared" si="0"/>
        <v>1.0430424375132989</v>
      </c>
      <c r="N31" s="67">
        <f t="shared" si="1"/>
        <v>-2.2512917986064949</v>
      </c>
      <c r="O31" s="67">
        <f t="shared" si="2"/>
        <v>-0.78845736036427028</v>
      </c>
      <c r="P31" s="4"/>
      <c r="Q31" s="96"/>
      <c r="R31" s="99"/>
    </row>
    <row r="32" spans="1:18" x14ac:dyDescent="0.35">
      <c r="A32" s="4"/>
      <c r="B32" s="10" t="s">
        <v>7</v>
      </c>
      <c r="C32" s="2" t="s">
        <v>92</v>
      </c>
      <c r="D32" s="67">
        <v>10.661764705882353</v>
      </c>
      <c r="E32" s="67">
        <v>3.2352941176470593</v>
      </c>
      <c r="F32" s="67">
        <v>0.73529411764705888</v>
      </c>
      <c r="G32" s="67">
        <v>1.4705882352941178</v>
      </c>
      <c r="H32" s="67">
        <v>1.25</v>
      </c>
      <c r="I32" s="67">
        <v>0</v>
      </c>
      <c r="J32" s="67">
        <v>3.295454545454545</v>
      </c>
      <c r="K32" s="67">
        <v>6.8965517241379309E-2</v>
      </c>
      <c r="L32" s="67">
        <v>0.15000000000000005</v>
      </c>
      <c r="M32" s="67">
        <f t="shared" si="0"/>
        <v>1.1925441085023132</v>
      </c>
      <c r="N32" s="67">
        <f t="shared" si="1"/>
        <v>-2.6026896854443837</v>
      </c>
      <c r="O32" s="67">
        <f t="shared" si="2"/>
        <v>-1.7346010553881059</v>
      </c>
      <c r="P32" s="4"/>
      <c r="Q32" s="96"/>
      <c r="R32" s="99"/>
    </row>
    <row r="33" spans="1:18" x14ac:dyDescent="0.35">
      <c r="A33" s="4"/>
      <c r="B33" s="10" t="s">
        <v>7</v>
      </c>
      <c r="C33" s="2" t="s">
        <v>92</v>
      </c>
      <c r="D33" s="67">
        <v>12.867647058823531</v>
      </c>
      <c r="E33" s="67">
        <v>5.1470588235294121</v>
      </c>
      <c r="F33" s="67">
        <v>5.1470588235294121</v>
      </c>
      <c r="G33" s="67">
        <v>2.4264705882352944</v>
      </c>
      <c r="H33" s="67">
        <v>1.9852941176470591</v>
      </c>
      <c r="I33" s="67">
        <v>0</v>
      </c>
      <c r="J33" s="67">
        <v>2.5</v>
      </c>
      <c r="K33" s="67">
        <v>0.39999999999999997</v>
      </c>
      <c r="L33" s="67">
        <v>0.1818181818181818</v>
      </c>
      <c r="M33" s="67">
        <f t="shared" si="0"/>
        <v>0.91629073187415511</v>
      </c>
      <c r="N33" s="67">
        <f t="shared" si="1"/>
        <v>-0.40546510810816461</v>
      </c>
      <c r="O33" s="67">
        <f t="shared" si="2"/>
        <v>-1.5040773967762742</v>
      </c>
      <c r="P33" s="4"/>
      <c r="Q33" s="96"/>
      <c r="R33" s="99"/>
    </row>
    <row r="34" spans="1:18" x14ac:dyDescent="0.35">
      <c r="A34" s="4"/>
      <c r="B34" s="10" t="s">
        <v>7</v>
      </c>
      <c r="C34" s="2" t="s">
        <v>93</v>
      </c>
      <c r="D34" s="67">
        <v>9.4117647058823533</v>
      </c>
      <c r="E34" s="67">
        <v>2.9411764705882355</v>
      </c>
      <c r="F34" s="67">
        <v>3.3088235294117649</v>
      </c>
      <c r="G34" s="67">
        <v>1.4705882352941178</v>
      </c>
      <c r="H34" s="67">
        <v>0.88235294117647067</v>
      </c>
      <c r="I34" s="67">
        <v>0</v>
      </c>
      <c r="J34" s="67">
        <v>3.1999999999999997</v>
      </c>
      <c r="K34" s="67">
        <v>0.3515625</v>
      </c>
      <c r="L34" s="67">
        <v>0.39999999999999997</v>
      </c>
      <c r="M34" s="67">
        <f t="shared" si="0"/>
        <v>1.1631508098056809</v>
      </c>
      <c r="N34" s="67">
        <f t="shared" si="1"/>
        <v>-0.6121781180262782</v>
      </c>
      <c r="O34" s="67">
        <f t="shared" si="2"/>
        <v>-0.40546510810816461</v>
      </c>
      <c r="P34" s="4"/>
      <c r="Q34" s="96"/>
      <c r="R34" s="99"/>
    </row>
    <row r="35" spans="1:18" x14ac:dyDescent="0.35">
      <c r="A35" s="4"/>
      <c r="B35" s="10" t="s">
        <v>7</v>
      </c>
      <c r="C35" s="2" t="s">
        <v>91</v>
      </c>
      <c r="D35" s="67">
        <v>9.7058823529411775</v>
      </c>
      <c r="E35" s="67">
        <v>2.7941176470588238</v>
      </c>
      <c r="F35" s="67">
        <v>3.6764705882352944</v>
      </c>
      <c r="G35" s="67">
        <v>1.911764705882353</v>
      </c>
      <c r="H35" s="67">
        <v>1.3235294117647061</v>
      </c>
      <c r="I35" s="67">
        <v>0</v>
      </c>
      <c r="J35" s="67">
        <v>3.4736842105263159</v>
      </c>
      <c r="K35" s="67">
        <v>0.37878787878787878</v>
      </c>
      <c r="L35" s="67">
        <v>0.30769230769230765</v>
      </c>
      <c r="M35" s="67">
        <f t="shared" si="0"/>
        <v>1.2452157628599851</v>
      </c>
      <c r="N35" s="67">
        <f t="shared" si="1"/>
        <v>-0.49469624183610705</v>
      </c>
      <c r="O35" s="67">
        <f t="shared" si="2"/>
        <v>-0.81093021621632877</v>
      </c>
      <c r="P35" s="4"/>
      <c r="Q35" s="96"/>
      <c r="R35" s="99"/>
    </row>
    <row r="36" spans="1:18" x14ac:dyDescent="0.35">
      <c r="A36" s="4"/>
      <c r="B36" s="10" t="s">
        <v>7</v>
      </c>
      <c r="C36" s="2" t="s">
        <v>91</v>
      </c>
      <c r="D36" s="67">
        <v>14.705882352941178</v>
      </c>
      <c r="E36" s="67">
        <v>6.9852941176470598</v>
      </c>
      <c r="F36" s="67">
        <v>5.882352941176471</v>
      </c>
      <c r="G36" s="67">
        <v>3.5294117647058827</v>
      </c>
      <c r="H36" s="67">
        <v>2.5735294117647061</v>
      </c>
      <c r="I36" s="67">
        <v>0</v>
      </c>
      <c r="J36" s="67">
        <v>2.1052631578947367</v>
      </c>
      <c r="K36" s="67">
        <v>0.4</v>
      </c>
      <c r="L36" s="67">
        <v>0.27083333333333337</v>
      </c>
      <c r="M36" s="67">
        <f t="shared" si="0"/>
        <v>0.74444047494749577</v>
      </c>
      <c r="N36" s="67">
        <f t="shared" si="1"/>
        <v>-0.40546510810816427</v>
      </c>
      <c r="O36" s="67">
        <f t="shared" si="2"/>
        <v>-0.99039870402787678</v>
      </c>
      <c r="P36" s="4"/>
      <c r="Q36" s="96"/>
      <c r="R36" s="99"/>
    </row>
    <row r="37" spans="1:18" x14ac:dyDescent="0.35">
      <c r="A37" s="4"/>
      <c r="B37" s="10" t="s">
        <v>7</v>
      </c>
      <c r="C37" s="2" t="s">
        <v>90</v>
      </c>
      <c r="D37" s="67">
        <v>13.75</v>
      </c>
      <c r="E37" s="67">
        <v>5.514705882352942</v>
      </c>
      <c r="F37" s="67">
        <v>5.882352941176471</v>
      </c>
      <c r="G37" s="67">
        <v>2.5735294117647061</v>
      </c>
      <c r="H37" s="67">
        <v>2.2058823529411766</v>
      </c>
      <c r="I37" s="67">
        <v>0</v>
      </c>
      <c r="J37" s="67">
        <v>2.4933333333333327</v>
      </c>
      <c r="K37" s="67">
        <v>0.42780748663101609</v>
      </c>
      <c r="L37" s="67">
        <v>0.14285714285714285</v>
      </c>
      <c r="M37" s="67">
        <f t="shared" si="0"/>
        <v>0.91362050331827593</v>
      </c>
      <c r="N37" s="67">
        <f t="shared" si="1"/>
        <v>-0.29080219978802446</v>
      </c>
      <c r="O37" s="67">
        <f t="shared" si="2"/>
        <v>-1.791759469228055</v>
      </c>
      <c r="P37" s="4"/>
      <c r="Q37" s="96"/>
      <c r="R37" s="99"/>
    </row>
    <row r="38" spans="1:18" x14ac:dyDescent="0.35">
      <c r="A38" s="4"/>
      <c r="B38" s="10" t="s">
        <v>7</v>
      </c>
      <c r="C38" s="2" t="s">
        <v>89</v>
      </c>
      <c r="D38" s="67">
        <v>12.5</v>
      </c>
      <c r="E38" s="67">
        <v>4.4117647058823533</v>
      </c>
      <c r="F38" s="67">
        <v>1.4705882352941178</v>
      </c>
      <c r="G38" s="67">
        <v>2.5</v>
      </c>
      <c r="H38" s="67">
        <v>2.1323529411764706</v>
      </c>
      <c r="I38" s="67">
        <v>0</v>
      </c>
      <c r="J38" s="67">
        <v>2.833333333333333</v>
      </c>
      <c r="K38" s="67">
        <v>0.11764705882352942</v>
      </c>
      <c r="L38" s="67">
        <v>0.14705882352941177</v>
      </c>
      <c r="M38" s="67">
        <f t="shared" si="0"/>
        <v>1.041453874828161</v>
      </c>
      <c r="N38" s="67">
        <f t="shared" si="1"/>
        <v>-2.0149030205422647</v>
      </c>
      <c r="O38" s="67">
        <f t="shared" si="2"/>
        <v>-1.7578579175523736</v>
      </c>
      <c r="P38" s="4"/>
      <c r="Q38" s="96"/>
      <c r="R38" s="99"/>
    </row>
    <row r="39" spans="1:18" x14ac:dyDescent="0.35">
      <c r="A39" s="4"/>
      <c r="B39" s="10" t="s">
        <v>7</v>
      </c>
      <c r="C39" s="2" t="s">
        <v>89</v>
      </c>
      <c r="D39" s="67">
        <v>12.76595744680851</v>
      </c>
      <c r="E39" s="67">
        <v>4.1489361702127656</v>
      </c>
      <c r="F39" s="67">
        <v>2.1276595744680851</v>
      </c>
      <c r="G39" s="67">
        <v>2.0212765957446805</v>
      </c>
      <c r="H39" s="67">
        <v>1.8085106382978722</v>
      </c>
      <c r="I39" s="67">
        <v>0</v>
      </c>
      <c r="J39" s="67">
        <v>3.0769230769230771</v>
      </c>
      <c r="K39" s="67">
        <v>0.16666666666666666</v>
      </c>
      <c r="L39" s="67">
        <v>0.10526315789473679</v>
      </c>
      <c r="M39" s="67">
        <f t="shared" si="0"/>
        <v>1.1239300966523995</v>
      </c>
      <c r="N39" s="67">
        <f t="shared" si="1"/>
        <v>-1.6094379124341005</v>
      </c>
      <c r="O39" s="67">
        <f t="shared" si="2"/>
        <v>-2.1400661634962712</v>
      </c>
      <c r="P39" s="4"/>
      <c r="Q39" s="96"/>
      <c r="R39" s="99"/>
    </row>
    <row r="40" spans="1:18" x14ac:dyDescent="0.35">
      <c r="A40" s="4"/>
      <c r="B40" s="10" t="s">
        <v>7</v>
      </c>
      <c r="C40" s="2" t="s">
        <v>89</v>
      </c>
      <c r="D40" s="67">
        <v>15.425531914893616</v>
      </c>
      <c r="E40" s="67">
        <v>6.5957446808510642</v>
      </c>
      <c r="F40" s="67">
        <v>5.8510638297872344</v>
      </c>
      <c r="G40" s="67">
        <v>3.0851063829787231</v>
      </c>
      <c r="H40" s="67">
        <v>2.6595744680851063</v>
      </c>
      <c r="I40" s="67">
        <v>0</v>
      </c>
      <c r="J40" s="67">
        <v>2.3387096774193545</v>
      </c>
      <c r="K40" s="67">
        <v>0.37931034482758624</v>
      </c>
      <c r="L40" s="67">
        <v>0.13793103448275854</v>
      </c>
      <c r="M40" s="67">
        <f t="shared" si="0"/>
        <v>0.84959935737548276</v>
      </c>
      <c r="N40" s="67">
        <f t="shared" si="1"/>
        <v>-0.4924764850977939</v>
      </c>
      <c r="O40" s="67">
        <f t="shared" si="2"/>
        <v>-1.8325814637483109</v>
      </c>
      <c r="P40" s="4"/>
    </row>
    <row r="41" spans="1:18" x14ac:dyDescent="0.35">
      <c r="A41" s="4"/>
      <c r="B41" s="10" t="s">
        <v>7</v>
      </c>
      <c r="C41" s="2" t="s">
        <v>125</v>
      </c>
      <c r="D41" s="67">
        <v>5.1470588235294121</v>
      </c>
      <c r="E41" s="67">
        <v>1.6911764705882353</v>
      </c>
      <c r="F41" s="67">
        <v>0.73529411764705888</v>
      </c>
      <c r="G41" s="67">
        <v>0.73529411764705888</v>
      </c>
      <c r="H41" s="67">
        <v>0.51470588235294124</v>
      </c>
      <c r="I41" s="67">
        <v>0</v>
      </c>
      <c r="J41" s="67">
        <v>3.0434782608695654</v>
      </c>
      <c r="K41" s="67">
        <v>0.14285714285714285</v>
      </c>
      <c r="L41" s="67">
        <v>0.3</v>
      </c>
      <c r="M41" s="67">
        <f t="shared" si="0"/>
        <v>1.1130010261202095</v>
      </c>
      <c r="N41" s="67">
        <f t="shared" si="1"/>
        <v>-1.791759469228055</v>
      </c>
      <c r="O41" s="67">
        <f t="shared" si="2"/>
        <v>-0.84729786038720356</v>
      </c>
      <c r="P41" s="4"/>
    </row>
    <row r="42" spans="1:18" x14ac:dyDescent="0.35">
      <c r="A42" s="4"/>
      <c r="B42" s="10" t="s">
        <v>7</v>
      </c>
      <c r="C42" s="2" t="s">
        <v>125</v>
      </c>
      <c r="D42" s="67">
        <v>12.132352941176471</v>
      </c>
      <c r="E42" s="67">
        <v>4.8529411764705888</v>
      </c>
      <c r="F42" s="67">
        <v>3.2352941176470593</v>
      </c>
      <c r="G42" s="67">
        <v>2.3529411764705883</v>
      </c>
      <c r="H42" s="67">
        <v>1.911764705882353</v>
      </c>
      <c r="I42" s="67">
        <v>0</v>
      </c>
      <c r="J42" s="67">
        <v>2.5</v>
      </c>
      <c r="K42" s="67">
        <v>0.26666666666666672</v>
      </c>
      <c r="L42" s="67">
        <v>0.1875</v>
      </c>
      <c r="M42" s="67">
        <f t="shared" si="0"/>
        <v>0.91629073187415511</v>
      </c>
      <c r="N42" s="67">
        <f t="shared" si="1"/>
        <v>-1.0116009116784797</v>
      </c>
      <c r="O42" s="67">
        <f t="shared" si="2"/>
        <v>-1.466337068793427</v>
      </c>
      <c r="P42" s="4"/>
    </row>
    <row r="43" spans="1:18" x14ac:dyDescent="0.35">
      <c r="A43" s="4"/>
      <c r="B43" s="10" t="s">
        <v>7</v>
      </c>
      <c r="C43" s="2" t="s">
        <v>125</v>
      </c>
      <c r="D43" s="67">
        <v>16.544117647058826</v>
      </c>
      <c r="E43" s="67">
        <v>6.6176470588235299</v>
      </c>
      <c r="F43" s="67">
        <v>2.9411764705882355</v>
      </c>
      <c r="G43" s="67">
        <v>3.8970588235294121</v>
      </c>
      <c r="H43" s="67">
        <v>2.7205882352941178</v>
      </c>
      <c r="I43" s="67">
        <v>0</v>
      </c>
      <c r="J43" s="67">
        <v>2.5</v>
      </c>
      <c r="K43" s="67">
        <v>0.17777777777777776</v>
      </c>
      <c r="L43" s="67">
        <v>0.30188679245283023</v>
      </c>
      <c r="M43" s="67">
        <f t="shared" si="0"/>
        <v>0.91629073187415511</v>
      </c>
      <c r="N43" s="67">
        <f t="shared" si="1"/>
        <v>-1.5314763709643886</v>
      </c>
      <c r="O43" s="67">
        <f t="shared" si="2"/>
        <v>-0.83832919040444298</v>
      </c>
      <c r="P43" s="4"/>
    </row>
    <row r="44" spans="1:18" x14ac:dyDescent="0.35">
      <c r="A44" s="4"/>
      <c r="B44" s="10" t="s">
        <v>7</v>
      </c>
      <c r="C44" s="2" t="s">
        <v>103</v>
      </c>
      <c r="D44" s="67">
        <v>13.23529411764706</v>
      </c>
      <c r="E44" s="67">
        <v>3.8235294117647061</v>
      </c>
      <c r="F44" s="67">
        <v>5.1470588235294121</v>
      </c>
      <c r="G44" s="67">
        <v>2.2794117647058827</v>
      </c>
      <c r="H44" s="67">
        <v>1.9852941176470591</v>
      </c>
      <c r="I44" s="67">
        <v>0</v>
      </c>
      <c r="J44" s="67">
        <v>3.4615384615384617</v>
      </c>
      <c r="K44" s="67">
        <v>0.3888888888888889</v>
      </c>
      <c r="L44" s="67">
        <v>0.12903225806451613</v>
      </c>
      <c r="M44" s="67">
        <f t="shared" si="0"/>
        <v>1.2417131323087831</v>
      </c>
      <c r="N44" s="67">
        <f t="shared" si="1"/>
        <v>-0.45198512374305727</v>
      </c>
      <c r="O44" s="67">
        <f t="shared" si="2"/>
        <v>-1.9095425048844386</v>
      </c>
      <c r="P44" s="4"/>
    </row>
    <row r="45" spans="1:18" x14ac:dyDescent="0.35">
      <c r="A45" s="4"/>
      <c r="B45" s="10" t="s">
        <v>7</v>
      </c>
      <c r="C45" s="2" t="s">
        <v>104</v>
      </c>
      <c r="D45" s="67">
        <v>7.3529411764705888</v>
      </c>
      <c r="E45" s="67">
        <v>2.5735294117647061</v>
      </c>
      <c r="F45" s="67">
        <v>1.1029411764705883</v>
      </c>
      <c r="G45" s="67">
        <v>1.1764705882352942</v>
      </c>
      <c r="H45" s="67">
        <v>1.0294117647058825</v>
      </c>
      <c r="I45" s="67">
        <v>0</v>
      </c>
      <c r="J45" s="67">
        <v>2.8571428571428572</v>
      </c>
      <c r="K45" s="67">
        <v>0.15</v>
      </c>
      <c r="L45" s="67">
        <v>0.12499999999999993</v>
      </c>
      <c r="M45" s="67">
        <f t="shared" si="0"/>
        <v>1.0498221244986776</v>
      </c>
      <c r="N45" s="67">
        <f t="shared" si="1"/>
        <v>-1.7346010553881064</v>
      </c>
      <c r="O45" s="67">
        <f t="shared" si="2"/>
        <v>-1.9459101490553139</v>
      </c>
      <c r="P45" s="4"/>
    </row>
    <row r="46" spans="1:18" x14ac:dyDescent="0.35">
      <c r="A46" s="4"/>
      <c r="B46" s="10" t="s">
        <v>7</v>
      </c>
      <c r="C46" s="2" t="s">
        <v>105</v>
      </c>
      <c r="D46" s="67">
        <v>6.9852941176470598</v>
      </c>
      <c r="E46" s="67">
        <v>1.8382352941176472</v>
      </c>
      <c r="F46" s="67">
        <v>1.3235294117647061</v>
      </c>
      <c r="G46" s="67">
        <v>0.88235294117647067</v>
      </c>
      <c r="H46" s="67">
        <v>0.73529411764705888</v>
      </c>
      <c r="I46" s="67">
        <v>0</v>
      </c>
      <c r="J46" s="67">
        <v>3.8000000000000003</v>
      </c>
      <c r="K46" s="67">
        <v>0.18947368421052632</v>
      </c>
      <c r="L46" s="67">
        <v>0.16666666666666669</v>
      </c>
      <c r="M46" s="67">
        <f t="shared" si="0"/>
        <v>1.3350010667323402</v>
      </c>
      <c r="N46" s="67">
        <f t="shared" si="1"/>
        <v>-1.4534336639575192</v>
      </c>
      <c r="O46" s="67">
        <f t="shared" si="2"/>
        <v>-1.6094379124341003</v>
      </c>
      <c r="P46" s="4"/>
    </row>
    <row r="47" spans="1:18" x14ac:dyDescent="0.35">
      <c r="A47" s="4"/>
      <c r="B47" s="10" t="s">
        <v>7</v>
      </c>
      <c r="C47" s="2" t="s">
        <v>106</v>
      </c>
      <c r="D47" s="67">
        <v>12.132352941176471</v>
      </c>
      <c r="E47" s="67">
        <v>3.3823529411764706</v>
      </c>
      <c r="F47" s="67">
        <v>2.5735294117647061</v>
      </c>
      <c r="G47" s="67">
        <v>1.6176470588235297</v>
      </c>
      <c r="H47" s="67">
        <v>1.0294117647058825</v>
      </c>
      <c r="I47" s="67">
        <v>0</v>
      </c>
      <c r="J47" s="67">
        <v>3.5869565217391304</v>
      </c>
      <c r="K47" s="67">
        <v>0.21212121212121213</v>
      </c>
      <c r="L47" s="67">
        <v>0.36363636363636365</v>
      </c>
      <c r="M47" s="67">
        <f t="shared" si="0"/>
        <v>1.2773040774114857</v>
      </c>
      <c r="N47" s="67">
        <f t="shared" si="1"/>
        <v>-1.3121863889661687</v>
      </c>
      <c r="O47" s="67">
        <f t="shared" si="2"/>
        <v>-0.55961578793542255</v>
      </c>
      <c r="P47" s="4"/>
    </row>
    <row r="48" spans="1:18" x14ac:dyDescent="0.35">
      <c r="A48" s="4"/>
      <c r="B48" s="10" t="s">
        <v>7</v>
      </c>
      <c r="C48" s="2" t="s">
        <v>101</v>
      </c>
      <c r="D48" s="67">
        <v>7.2058823529411775</v>
      </c>
      <c r="E48" s="67">
        <v>1.8382352941176472</v>
      </c>
      <c r="F48" s="67">
        <v>1.4705882352941178</v>
      </c>
      <c r="G48" s="67">
        <v>0.58823529411764708</v>
      </c>
      <c r="H48" s="67">
        <v>0.44117647058823534</v>
      </c>
      <c r="I48" s="67">
        <v>0</v>
      </c>
      <c r="J48" s="67">
        <v>3.9200000000000004</v>
      </c>
      <c r="K48" s="67">
        <v>0.2040816326530612</v>
      </c>
      <c r="L48" s="67">
        <v>0.24999999999999994</v>
      </c>
      <c r="M48" s="67">
        <f t="shared" si="0"/>
        <v>1.3660916538023713</v>
      </c>
      <c r="N48" s="67">
        <f t="shared" si="1"/>
        <v>-1.3609765531356008</v>
      </c>
      <c r="O48" s="67">
        <f t="shared" si="2"/>
        <v>-1.09861228866811</v>
      </c>
      <c r="P48" s="4"/>
    </row>
    <row r="49" spans="1:16" x14ac:dyDescent="0.35">
      <c r="A49" s="4"/>
      <c r="B49" s="10" t="s">
        <v>7</v>
      </c>
      <c r="C49" s="2" t="s">
        <v>101</v>
      </c>
      <c r="D49" s="67">
        <v>10.294117647058824</v>
      </c>
      <c r="E49" s="67">
        <v>3.6764705882352944</v>
      </c>
      <c r="F49" s="67">
        <v>2.1323529411764706</v>
      </c>
      <c r="G49" s="67">
        <v>1.9852941176470591</v>
      </c>
      <c r="H49" s="67">
        <v>1.4705882352941178</v>
      </c>
      <c r="I49" s="67">
        <v>0</v>
      </c>
      <c r="J49" s="67">
        <v>2.8</v>
      </c>
      <c r="K49" s="67">
        <v>0.20714285714285713</v>
      </c>
      <c r="L49" s="67">
        <v>0.2592592592592593</v>
      </c>
      <c r="M49" s="67">
        <f t="shared" si="0"/>
        <v>1.0296194171811581</v>
      </c>
      <c r="N49" s="67">
        <f t="shared" si="1"/>
        <v>-1.3422343713258604</v>
      </c>
      <c r="O49" s="67">
        <f t="shared" si="2"/>
        <v>-1.0498221244986774</v>
      </c>
      <c r="P49" s="4"/>
    </row>
    <row r="50" spans="1:16" x14ac:dyDescent="0.35">
      <c r="A50" s="4"/>
      <c r="B50" s="10" t="s">
        <v>7</v>
      </c>
      <c r="C50" s="2" t="s">
        <v>101</v>
      </c>
      <c r="D50" s="67">
        <v>13.602941176470589</v>
      </c>
      <c r="E50" s="67">
        <v>5.3676470588235299</v>
      </c>
      <c r="F50" s="67">
        <v>2.2058823529411766</v>
      </c>
      <c r="G50" s="67">
        <v>2.9411764705882355</v>
      </c>
      <c r="H50" s="67">
        <v>2.3529411764705883</v>
      </c>
      <c r="I50" s="67">
        <v>0</v>
      </c>
      <c r="J50" s="67">
        <v>2.5342465753424657</v>
      </c>
      <c r="K50" s="67">
        <v>0.16216216216216217</v>
      </c>
      <c r="L50" s="67">
        <v>0.20000000000000004</v>
      </c>
      <c r="M50" s="67">
        <f t="shared" si="0"/>
        <v>0.92989638392993368</v>
      </c>
      <c r="N50" s="67">
        <f t="shared" si="1"/>
        <v>-1.6422277352570911</v>
      </c>
      <c r="O50" s="67">
        <f t="shared" si="2"/>
        <v>-1.3862943611198904</v>
      </c>
      <c r="P50" s="4"/>
    </row>
    <row r="51" spans="1:16" x14ac:dyDescent="0.35">
      <c r="A51" s="4"/>
      <c r="B51" s="10" t="s">
        <v>7</v>
      </c>
      <c r="C51" s="2" t="s">
        <v>108</v>
      </c>
      <c r="D51" s="67">
        <v>5.3676470588235299</v>
      </c>
      <c r="E51" s="67">
        <v>0.95588235294117652</v>
      </c>
      <c r="F51" s="67">
        <v>1.4705882352941178</v>
      </c>
      <c r="G51" s="67">
        <v>0.44117647058823534</v>
      </c>
      <c r="H51" s="67">
        <v>0.36764705882352944</v>
      </c>
      <c r="I51" s="67">
        <v>0</v>
      </c>
      <c r="J51" s="67">
        <v>5.6153846153846159</v>
      </c>
      <c r="K51" s="67">
        <v>0.27397260273972601</v>
      </c>
      <c r="L51" s="67">
        <v>0.16666666666666669</v>
      </c>
      <c r="M51" s="67">
        <f t="shared" si="0"/>
        <v>1.7255100836868544</v>
      </c>
      <c r="N51" s="67">
        <f t="shared" si="1"/>
        <v>-0.97455963999813089</v>
      </c>
      <c r="O51" s="67">
        <f t="shared" si="2"/>
        <v>-1.6094379124341003</v>
      </c>
      <c r="P51" s="4"/>
    </row>
    <row r="52" spans="1:16" x14ac:dyDescent="0.35">
      <c r="A52" s="4"/>
      <c r="B52" s="10" t="s">
        <v>7</v>
      </c>
      <c r="C52" s="2" t="s">
        <v>108</v>
      </c>
      <c r="D52" s="67">
        <v>11.029411764705884</v>
      </c>
      <c r="E52" s="67">
        <v>4.1911764705882355</v>
      </c>
      <c r="F52" s="67">
        <v>4.4117647058823533</v>
      </c>
      <c r="G52" s="67">
        <v>1.9852941176470591</v>
      </c>
      <c r="H52" s="67">
        <v>1.7647058823529413</v>
      </c>
      <c r="I52" s="67">
        <v>0</v>
      </c>
      <c r="J52" s="67">
        <v>2.6315789473684212</v>
      </c>
      <c r="K52" s="67">
        <v>0.39999999999999997</v>
      </c>
      <c r="L52" s="67">
        <v>0.11111111111111115</v>
      </c>
      <c r="M52" s="67">
        <f t="shared" si="0"/>
        <v>0.9675840262617057</v>
      </c>
      <c r="N52" s="67">
        <f t="shared" si="1"/>
        <v>-0.40546510810816461</v>
      </c>
      <c r="O52" s="67">
        <f t="shared" si="2"/>
        <v>-2.0794415416798353</v>
      </c>
      <c r="P52" s="4"/>
    </row>
    <row r="53" spans="1:16" x14ac:dyDescent="0.35">
      <c r="A53" s="4"/>
      <c r="B53" s="10" t="s">
        <v>7</v>
      </c>
      <c r="C53" s="2" t="s">
        <v>107</v>
      </c>
      <c r="D53" s="67">
        <v>11.397058823529413</v>
      </c>
      <c r="E53" s="67">
        <v>5.2941176470588243</v>
      </c>
      <c r="F53" s="67">
        <v>2.2058823529411766</v>
      </c>
      <c r="G53" s="67">
        <v>2.5</v>
      </c>
      <c r="H53" s="67">
        <v>1.7647058823529413</v>
      </c>
      <c r="I53" s="67">
        <v>0</v>
      </c>
      <c r="J53" s="67">
        <v>2.1527777777777777</v>
      </c>
      <c r="K53" s="67">
        <v>0.19354838709677419</v>
      </c>
      <c r="L53" s="67">
        <v>0.29411764705882348</v>
      </c>
      <c r="M53" s="67">
        <f t="shared" si="0"/>
        <v>0.76675899790319124</v>
      </c>
      <c r="N53" s="67">
        <f t="shared" si="1"/>
        <v>-1.4271163556401456</v>
      </c>
      <c r="O53" s="67">
        <f t="shared" si="2"/>
        <v>-0.87546873735390018</v>
      </c>
      <c r="P53" s="4"/>
    </row>
    <row r="54" spans="1:16" x14ac:dyDescent="0.35">
      <c r="A54" s="4"/>
      <c r="B54" s="10" t="s">
        <v>7</v>
      </c>
      <c r="C54" s="2" t="s">
        <v>107</v>
      </c>
      <c r="D54" s="67">
        <v>9.0441176470588243</v>
      </c>
      <c r="E54" s="67">
        <v>2.8676470588235294</v>
      </c>
      <c r="F54" s="67">
        <v>2.2058823529411766</v>
      </c>
      <c r="G54" s="67">
        <v>1.5441176470588236</v>
      </c>
      <c r="H54" s="67">
        <v>1.1764705882352942</v>
      </c>
      <c r="I54" s="67">
        <v>0</v>
      </c>
      <c r="J54" s="67">
        <v>3.1538461538461542</v>
      </c>
      <c r="K54" s="67">
        <v>0.24390243902439024</v>
      </c>
      <c r="L54" s="67">
        <v>0.23809523809523811</v>
      </c>
      <c r="M54" s="67">
        <f t="shared" si="0"/>
        <v>1.1486227092427712</v>
      </c>
      <c r="N54" s="67">
        <f t="shared" si="1"/>
        <v>-1.1314021114911006</v>
      </c>
      <c r="O54" s="67">
        <f t="shared" si="2"/>
        <v>-1.1631508098056806</v>
      </c>
      <c r="P54" s="4"/>
    </row>
    <row r="55" spans="1:16" x14ac:dyDescent="0.35">
      <c r="A55" s="4"/>
      <c r="B55" s="10" t="s">
        <v>7</v>
      </c>
      <c r="C55" s="2" t="s">
        <v>149</v>
      </c>
      <c r="D55" s="67">
        <v>6.0294117647058822</v>
      </c>
      <c r="E55" s="67">
        <v>1.8382352941176472</v>
      </c>
      <c r="F55" s="67">
        <v>1.4705882352941178</v>
      </c>
      <c r="G55" s="67">
        <v>0.66176470588235303</v>
      </c>
      <c r="H55" s="67">
        <v>0.58823529411764708</v>
      </c>
      <c r="I55" s="67">
        <v>0</v>
      </c>
      <c r="J55" s="67">
        <v>3.28</v>
      </c>
      <c r="K55" s="67">
        <v>0.24390243902439027</v>
      </c>
      <c r="L55" s="67">
        <v>0.1111111111111112</v>
      </c>
      <c r="M55" s="67">
        <f t="shared" si="0"/>
        <v>1.1878434223960523</v>
      </c>
      <c r="N55" s="67">
        <f t="shared" si="1"/>
        <v>-1.1314021114911004</v>
      </c>
      <c r="O55" s="67">
        <f t="shared" si="2"/>
        <v>-2.0794415416798349</v>
      </c>
      <c r="P55" s="4"/>
    </row>
    <row r="56" spans="1:16" x14ac:dyDescent="0.35">
      <c r="A56" s="4"/>
      <c r="B56" s="10" t="s">
        <v>7</v>
      </c>
      <c r="C56" s="2" t="s">
        <v>148</v>
      </c>
      <c r="D56" s="67">
        <v>11.764705882352942</v>
      </c>
      <c r="E56" s="67">
        <v>4.0441176470588243</v>
      </c>
      <c r="F56" s="67">
        <v>3.3088235294117649</v>
      </c>
      <c r="G56" s="67">
        <v>2.2058823529411766</v>
      </c>
      <c r="H56" s="67">
        <v>1.7647058823529413</v>
      </c>
      <c r="I56" s="67">
        <v>0</v>
      </c>
      <c r="J56" s="67">
        <v>2.9090909090909087</v>
      </c>
      <c r="K56" s="67">
        <v>0.28125</v>
      </c>
      <c r="L56" s="67">
        <v>0.19999999999999998</v>
      </c>
      <c r="M56" s="67">
        <f t="shared" si="0"/>
        <v>1.0678406300013559</v>
      </c>
      <c r="N56" s="67">
        <f t="shared" si="1"/>
        <v>-0.93826963859293022</v>
      </c>
      <c r="O56" s="67">
        <f t="shared" si="2"/>
        <v>-1.3862943611198908</v>
      </c>
      <c r="P56" s="4"/>
    </row>
    <row r="57" spans="1:16" x14ac:dyDescent="0.35">
      <c r="A57" s="4"/>
      <c r="B57" s="10" t="s">
        <v>7</v>
      </c>
      <c r="C57" s="2" t="s">
        <v>148</v>
      </c>
      <c r="D57" s="67">
        <v>9.1911764705882355</v>
      </c>
      <c r="E57" s="67">
        <v>3.3823529411764706</v>
      </c>
      <c r="F57" s="67">
        <v>2.2058823529411766</v>
      </c>
      <c r="G57" s="67">
        <v>1.3235294117647061</v>
      </c>
      <c r="H57" s="67">
        <v>1.0294117647058825</v>
      </c>
      <c r="I57" s="67">
        <v>0</v>
      </c>
      <c r="J57" s="67">
        <v>2.7173913043478262</v>
      </c>
      <c r="K57" s="67">
        <v>0.24000000000000002</v>
      </c>
      <c r="L57" s="67">
        <v>0.22222222222222224</v>
      </c>
      <c r="M57" s="67">
        <f t="shared" si="0"/>
        <v>0.99967234081320611</v>
      </c>
      <c r="N57" s="67">
        <f t="shared" si="1"/>
        <v>-1.1526795099383853</v>
      </c>
      <c r="O57" s="67">
        <f t="shared" si="2"/>
        <v>-1.2527629684953678</v>
      </c>
      <c r="P57" s="4"/>
    </row>
    <row r="58" spans="1:16" x14ac:dyDescent="0.35">
      <c r="A58" s="4"/>
      <c r="B58" s="10" t="s">
        <v>7</v>
      </c>
      <c r="C58" s="2" t="s">
        <v>148</v>
      </c>
      <c r="D58" s="67">
        <v>6.7647058823529411</v>
      </c>
      <c r="E58" s="67">
        <v>1.911764705882353</v>
      </c>
      <c r="F58" s="67">
        <v>0.73529411764705888</v>
      </c>
      <c r="G58" s="67">
        <v>0.95588235294117652</v>
      </c>
      <c r="H58" s="67">
        <v>0.73529411764705888</v>
      </c>
      <c r="I58" s="67">
        <v>0</v>
      </c>
      <c r="J58" s="67">
        <v>3.5384615384615383</v>
      </c>
      <c r="K58" s="67">
        <v>0.10869565217391305</v>
      </c>
      <c r="L58" s="67">
        <v>0.23076923076923075</v>
      </c>
      <c r="M58" s="67">
        <f t="shared" si="0"/>
        <v>1.2636920390275583</v>
      </c>
      <c r="N58" s="67">
        <f t="shared" si="1"/>
        <v>-2.1041341542702074</v>
      </c>
      <c r="O58" s="67">
        <f t="shared" si="2"/>
        <v>-1.2039728043259361</v>
      </c>
      <c r="P58" s="4"/>
    </row>
    <row r="59" spans="1:16" x14ac:dyDescent="0.35">
      <c r="A59" s="4"/>
      <c r="B59" s="10" t="s">
        <v>7</v>
      </c>
      <c r="C59" s="2" t="s">
        <v>147</v>
      </c>
      <c r="D59" s="67">
        <v>4.1911764705882355</v>
      </c>
      <c r="E59" s="67">
        <v>1.5441176470588236</v>
      </c>
      <c r="F59" s="67">
        <v>0.73529411764705888</v>
      </c>
      <c r="G59" s="67">
        <v>0.88235294117647067</v>
      </c>
      <c r="H59" s="67">
        <v>0.73529411764705888</v>
      </c>
      <c r="I59" s="67">
        <v>0</v>
      </c>
      <c r="J59" s="67">
        <v>2.7142857142857144</v>
      </c>
      <c r="K59" s="67">
        <v>0.17543859649122806</v>
      </c>
      <c r="L59" s="67">
        <v>0.16666666666666669</v>
      </c>
      <c r="M59" s="67">
        <f t="shared" si="0"/>
        <v>0.99852883011112725</v>
      </c>
      <c r="N59" s="67">
        <f t="shared" si="1"/>
        <v>-1.547562508716013</v>
      </c>
      <c r="O59" s="67">
        <f t="shared" si="2"/>
        <v>-1.6094379124341003</v>
      </c>
      <c r="P59" s="4"/>
    </row>
    <row r="60" spans="1:16" x14ac:dyDescent="0.35">
      <c r="A60" s="4"/>
      <c r="B60" s="10" t="s">
        <v>7</v>
      </c>
      <c r="C60" s="2" t="s">
        <v>147</v>
      </c>
      <c r="D60" s="67">
        <v>6.25</v>
      </c>
      <c r="E60" s="67">
        <v>2.6470588235294121</v>
      </c>
      <c r="F60" s="67">
        <v>2.2058823529411766</v>
      </c>
      <c r="G60" s="67">
        <v>1.25</v>
      </c>
      <c r="H60" s="67">
        <v>1.1764705882352942</v>
      </c>
      <c r="I60" s="67">
        <v>0</v>
      </c>
      <c r="J60" s="67">
        <v>2.3611111111111107</v>
      </c>
      <c r="K60" s="67">
        <v>0.35294117647058826</v>
      </c>
      <c r="L60" s="67">
        <v>5.8823529411764677E-2</v>
      </c>
      <c r="M60" s="67">
        <f t="shared" si="0"/>
        <v>0.85913231803420631</v>
      </c>
      <c r="N60" s="67">
        <f t="shared" si="1"/>
        <v>-0.60613580357031538</v>
      </c>
      <c r="O60" s="67">
        <f t="shared" si="2"/>
        <v>-2.7725887222397816</v>
      </c>
      <c r="P60" s="4"/>
    </row>
    <row r="61" spans="1:16" x14ac:dyDescent="0.35">
      <c r="A61" s="4"/>
      <c r="B61" s="10" t="s">
        <v>7</v>
      </c>
      <c r="C61" s="2" t="s">
        <v>146</v>
      </c>
      <c r="D61" s="67">
        <v>5.3676470588235299</v>
      </c>
      <c r="E61" s="67">
        <v>0.80882352941176483</v>
      </c>
      <c r="F61" s="67">
        <v>0.73529411764705888</v>
      </c>
      <c r="G61" s="67">
        <v>0.36764705882352944</v>
      </c>
      <c r="H61" s="67">
        <v>0.25735294117647062</v>
      </c>
      <c r="I61" s="67">
        <v>0</v>
      </c>
      <c r="J61" s="67">
        <v>6.6363636363636358</v>
      </c>
      <c r="K61" s="67">
        <v>0.13698630136986301</v>
      </c>
      <c r="L61" s="67">
        <v>0.3</v>
      </c>
      <c r="M61" s="67">
        <f t="shared" si="0"/>
        <v>1.8925641683500205</v>
      </c>
      <c r="N61" s="67">
        <f t="shared" si="1"/>
        <v>-1.8405496333974871</v>
      </c>
      <c r="O61" s="67">
        <f t="shared" si="2"/>
        <v>-0.84729786038720356</v>
      </c>
      <c r="P61" s="4"/>
    </row>
    <row r="62" spans="1:16" x14ac:dyDescent="0.35">
      <c r="A62" s="4"/>
      <c r="B62" s="10" t="s">
        <v>7</v>
      </c>
      <c r="C62" s="2" t="s">
        <v>146</v>
      </c>
      <c r="D62" s="67">
        <v>8.5294117647058822</v>
      </c>
      <c r="E62" s="67">
        <v>2.2058823529411766</v>
      </c>
      <c r="F62" s="67">
        <v>2.5735294117647061</v>
      </c>
      <c r="G62" s="67">
        <v>1.3235294117647061</v>
      </c>
      <c r="H62" s="67">
        <v>0.99264705882352955</v>
      </c>
      <c r="I62" s="67">
        <v>0</v>
      </c>
      <c r="J62" s="67">
        <v>3.8666666666666663</v>
      </c>
      <c r="K62" s="67">
        <v>0.30172413793103453</v>
      </c>
      <c r="L62" s="67">
        <v>0.25</v>
      </c>
      <c r="M62" s="67">
        <f t="shared" si="0"/>
        <v>1.3523928094442093</v>
      </c>
      <c r="N62" s="67">
        <f t="shared" si="1"/>
        <v>-0.83910109318302484</v>
      </c>
      <c r="O62" s="67">
        <f t="shared" si="2"/>
        <v>-1.0986122886681098</v>
      </c>
      <c r="P62" s="4"/>
    </row>
    <row r="63" spans="1:16" x14ac:dyDescent="0.35">
      <c r="A63" s="4"/>
      <c r="B63" s="10" t="s">
        <v>7</v>
      </c>
      <c r="C63" s="2" t="s">
        <v>145</v>
      </c>
      <c r="D63" s="67">
        <v>7.7205882352941178</v>
      </c>
      <c r="E63" s="67">
        <v>3.3088235294117649</v>
      </c>
      <c r="F63" s="67">
        <v>2.2058823529411766</v>
      </c>
      <c r="G63" s="67">
        <v>1.7647058823529413</v>
      </c>
      <c r="H63" s="67">
        <v>1.1029411764705883</v>
      </c>
      <c r="I63" s="67">
        <v>0</v>
      </c>
      <c r="J63" s="67">
        <v>2.333333333333333</v>
      </c>
      <c r="K63" s="67">
        <v>0.28571428571428575</v>
      </c>
      <c r="L63" s="67">
        <v>0.375</v>
      </c>
      <c r="M63" s="67">
        <f t="shared" si="0"/>
        <v>0.84729786038720345</v>
      </c>
      <c r="N63" s="67">
        <f t="shared" si="1"/>
        <v>-0.91629073187415477</v>
      </c>
      <c r="O63" s="67">
        <f t="shared" si="2"/>
        <v>-0.51082562376599072</v>
      </c>
      <c r="P63" s="4"/>
    </row>
    <row r="64" spans="1:16" x14ac:dyDescent="0.35">
      <c r="A64" s="4"/>
      <c r="B64" s="10" t="s">
        <v>7</v>
      </c>
      <c r="C64" s="2" t="s">
        <v>145</v>
      </c>
      <c r="D64" s="67">
        <v>11.544117647058824</v>
      </c>
      <c r="E64" s="67">
        <v>5</v>
      </c>
      <c r="F64" s="67">
        <v>3.6764705882352944</v>
      </c>
      <c r="G64" s="67">
        <v>2.7205882352941178</v>
      </c>
      <c r="H64" s="67">
        <v>2.2058823529411766</v>
      </c>
      <c r="I64" s="67">
        <v>0</v>
      </c>
      <c r="J64" s="67">
        <v>2.3088235294117649</v>
      </c>
      <c r="K64" s="67">
        <v>0.31847133757961782</v>
      </c>
      <c r="L64" s="67">
        <v>0.18918918918918917</v>
      </c>
      <c r="M64" s="67">
        <f t="shared" si="0"/>
        <v>0.83673810017220152</v>
      </c>
      <c r="N64" s="67">
        <f t="shared" si="1"/>
        <v>-0.76080582903376026</v>
      </c>
      <c r="O64" s="67">
        <f t="shared" si="2"/>
        <v>-1.4552872326068422</v>
      </c>
      <c r="P64" s="4"/>
    </row>
    <row r="65" spans="1:18" x14ac:dyDescent="0.35">
      <c r="A65" s="4"/>
      <c r="B65" s="10" t="s">
        <v>7</v>
      </c>
      <c r="C65" s="2" t="s">
        <v>143</v>
      </c>
      <c r="D65" s="67">
        <v>7.183098591549296</v>
      </c>
      <c r="E65" s="67">
        <v>3.3802816901408455</v>
      </c>
      <c r="F65" s="67">
        <v>1.267605633802817</v>
      </c>
      <c r="G65" s="67">
        <v>1.619718309859155</v>
      </c>
      <c r="H65" s="67">
        <v>1.1267605633802817</v>
      </c>
      <c r="I65" s="67">
        <v>0</v>
      </c>
      <c r="J65" s="67">
        <v>2.125</v>
      </c>
      <c r="K65" s="67">
        <v>0.17647058823529413</v>
      </c>
      <c r="L65" s="67">
        <v>0.30434782608695654</v>
      </c>
      <c r="M65" s="67">
        <f t="shared" si="0"/>
        <v>0.7537718023763802</v>
      </c>
      <c r="N65" s="67">
        <f t="shared" si="1"/>
        <v>-1.5404450409471488</v>
      </c>
      <c r="O65" s="67">
        <f t="shared" si="2"/>
        <v>-0.8266785731844678</v>
      </c>
      <c r="P65" s="4"/>
    </row>
    <row r="66" spans="1:18" x14ac:dyDescent="0.35">
      <c r="A66" s="4"/>
      <c r="B66" s="10" t="s">
        <v>7</v>
      </c>
      <c r="C66" s="2" t="s">
        <v>143</v>
      </c>
      <c r="D66" s="67">
        <v>10.563380281690142</v>
      </c>
      <c r="E66" s="67">
        <v>4.0140845070422539</v>
      </c>
      <c r="F66" s="67">
        <v>1.7605633802816902</v>
      </c>
      <c r="G66" s="67">
        <v>1.971830985915493</v>
      </c>
      <c r="H66" s="67">
        <v>1.619718309859155</v>
      </c>
      <c r="I66" s="67">
        <v>0</v>
      </c>
      <c r="J66" s="67">
        <v>2.6315789473684212</v>
      </c>
      <c r="K66" s="67">
        <v>0.16666666666666666</v>
      </c>
      <c r="L66" s="67">
        <v>0.17857142857142855</v>
      </c>
      <c r="M66" s="67">
        <f t="shared" si="0"/>
        <v>0.9675840262617057</v>
      </c>
      <c r="N66" s="67">
        <f t="shared" si="1"/>
        <v>-1.6094379124341005</v>
      </c>
      <c r="O66" s="67">
        <f t="shared" si="2"/>
        <v>-1.5260563034950494</v>
      </c>
      <c r="P66" s="4"/>
    </row>
    <row r="67" spans="1:18" x14ac:dyDescent="0.35">
      <c r="A67" s="4"/>
      <c r="B67" s="10" t="s">
        <v>7</v>
      </c>
      <c r="C67" s="2" t="s">
        <v>142</v>
      </c>
      <c r="D67" s="67">
        <v>8.23943661971831</v>
      </c>
      <c r="E67" s="67">
        <v>2.676056338028169</v>
      </c>
      <c r="F67" s="67">
        <v>2.1126760563380285</v>
      </c>
      <c r="G67" s="67">
        <v>1.1267605633802817</v>
      </c>
      <c r="H67" s="67">
        <v>0.63380281690140849</v>
      </c>
      <c r="I67" s="67">
        <v>0</v>
      </c>
      <c r="J67" s="67">
        <v>3.0789473684210527</v>
      </c>
      <c r="K67" s="67">
        <v>0.25641025641025644</v>
      </c>
      <c r="L67" s="67">
        <v>0.4375</v>
      </c>
      <c r="M67" s="67">
        <f t="shared" si="0"/>
        <v>1.1245877750713704</v>
      </c>
      <c r="N67" s="67">
        <f t="shared" si="1"/>
        <v>-1.0647107369924282</v>
      </c>
      <c r="O67" s="67">
        <f t="shared" si="2"/>
        <v>-0.25131442828090605</v>
      </c>
      <c r="P67" s="4"/>
    </row>
    <row r="68" spans="1:18" x14ac:dyDescent="0.35">
      <c r="A68" s="4"/>
      <c r="B68" s="10" t="s">
        <v>7</v>
      </c>
      <c r="C68" s="2" t="s">
        <v>142</v>
      </c>
      <c r="D68" s="67">
        <v>15.140845070422536</v>
      </c>
      <c r="E68" s="67">
        <v>5.5633802816901419</v>
      </c>
      <c r="F68" s="67">
        <v>3.8732394366197185</v>
      </c>
      <c r="G68" s="67">
        <v>2.9577464788732399</v>
      </c>
      <c r="H68" s="67">
        <v>2.2535211267605635</v>
      </c>
      <c r="I68" s="67">
        <v>0</v>
      </c>
      <c r="J68" s="67">
        <v>2.7215189873417716</v>
      </c>
      <c r="K68" s="67">
        <v>0.2558139534883721</v>
      </c>
      <c r="L68" s="67">
        <v>0.23809523809523819</v>
      </c>
      <c r="M68" s="67">
        <f t="shared" si="0"/>
        <v>1.0011901756606412</v>
      </c>
      <c r="N68" s="67">
        <f t="shared" si="1"/>
        <v>-1.0678406300013561</v>
      </c>
      <c r="O68" s="67">
        <f t="shared" si="2"/>
        <v>-1.1631508098056804</v>
      </c>
      <c r="P68" s="4"/>
    </row>
    <row r="69" spans="1:18" x14ac:dyDescent="0.35">
      <c r="A69" s="4"/>
      <c r="B69" s="10" t="s">
        <v>7</v>
      </c>
      <c r="C69" s="2" t="s">
        <v>139</v>
      </c>
      <c r="D69" s="67">
        <v>13.028169014084508</v>
      </c>
      <c r="E69" s="67">
        <v>3.6619718309859159</v>
      </c>
      <c r="F69" s="67">
        <v>2.9577464788732399</v>
      </c>
      <c r="G69" s="67">
        <v>1.47887323943662</v>
      </c>
      <c r="H69" s="67">
        <v>1.267605633802817</v>
      </c>
      <c r="I69" s="67">
        <v>0</v>
      </c>
      <c r="J69" s="67">
        <v>3.5576923076923075</v>
      </c>
      <c r="K69" s="67">
        <v>0.22702702702702704</v>
      </c>
      <c r="L69" s="67">
        <v>0.14285714285714293</v>
      </c>
      <c r="M69" s="67">
        <f t="shared" si="0"/>
        <v>1.2691121064968973</v>
      </c>
      <c r="N69" s="67">
        <f t="shared" si="1"/>
        <v>-1.2251750119765388</v>
      </c>
      <c r="O69" s="67">
        <f t="shared" si="2"/>
        <v>-1.7917594692280543</v>
      </c>
      <c r="P69" s="4"/>
    </row>
    <row r="70" spans="1:18" x14ac:dyDescent="0.35">
      <c r="A70" s="4"/>
      <c r="B70" s="10" t="s">
        <v>7</v>
      </c>
      <c r="C70" s="2" t="s">
        <v>131</v>
      </c>
      <c r="D70" s="67">
        <v>7.183098591549296</v>
      </c>
      <c r="E70" s="67">
        <v>4.084507042253521</v>
      </c>
      <c r="F70" s="67">
        <v>0.70422535211267612</v>
      </c>
      <c r="G70" s="67">
        <v>1.267605633802817</v>
      </c>
      <c r="H70" s="67">
        <v>0.84507042253521136</v>
      </c>
      <c r="I70" s="67">
        <v>0</v>
      </c>
      <c r="J70" s="67">
        <v>1.7586206896551726</v>
      </c>
      <c r="K70" s="67">
        <v>9.8039215686274522E-2</v>
      </c>
      <c r="L70" s="67">
        <v>0.33333333333333331</v>
      </c>
      <c r="M70" s="67">
        <f t="shared" si="0"/>
        <v>0.5645298027378518</v>
      </c>
      <c r="N70" s="67">
        <f t="shared" si="1"/>
        <v>-2.2192034840549946</v>
      </c>
      <c r="O70" s="67">
        <f t="shared" si="2"/>
        <v>-0.6931471805599454</v>
      </c>
      <c r="P70" s="4"/>
    </row>
    <row r="71" spans="1:18" x14ac:dyDescent="0.35">
      <c r="A71" s="4"/>
      <c r="B71" s="10" t="s">
        <v>7</v>
      </c>
      <c r="C71" s="2" t="s">
        <v>128</v>
      </c>
      <c r="D71" s="67">
        <v>7.6056338028169028</v>
      </c>
      <c r="E71" s="67">
        <v>1.619718309859155</v>
      </c>
      <c r="F71" s="67">
        <v>1.4084507042253522</v>
      </c>
      <c r="G71" s="67">
        <v>0.84507042253521136</v>
      </c>
      <c r="H71" s="67">
        <v>0.56338028169014087</v>
      </c>
      <c r="I71" s="67">
        <v>0</v>
      </c>
      <c r="J71" s="67">
        <v>4.6956521739130439</v>
      </c>
      <c r="K71" s="67">
        <v>0.18518518518518517</v>
      </c>
      <c r="L71" s="67">
        <v>0.33333333333333337</v>
      </c>
      <c r="M71" s="67">
        <f t="shared" si="0"/>
        <v>1.54663701119507</v>
      </c>
      <c r="N71" s="67">
        <f t="shared" si="1"/>
        <v>-1.4816045409242156</v>
      </c>
      <c r="O71" s="67">
        <f t="shared" si="2"/>
        <v>-0.69314718055994506</v>
      </c>
      <c r="P71" s="4"/>
    </row>
    <row r="72" spans="1:18" x14ac:dyDescent="0.35">
      <c r="A72" s="4"/>
      <c r="B72" s="10" t="s">
        <v>7</v>
      </c>
      <c r="C72" s="2" t="s">
        <v>128</v>
      </c>
      <c r="D72" s="67">
        <v>9.5070422535211279</v>
      </c>
      <c r="E72" s="67">
        <v>2.535211267605634</v>
      </c>
      <c r="F72" s="67">
        <v>2.4647887323943665</v>
      </c>
      <c r="G72" s="67">
        <v>1.4084507042253522</v>
      </c>
      <c r="H72" s="67">
        <v>0.70422535211267612</v>
      </c>
      <c r="I72" s="67">
        <v>0</v>
      </c>
      <c r="J72" s="67">
        <v>3.75</v>
      </c>
      <c r="K72" s="67">
        <v>0.25925925925925924</v>
      </c>
      <c r="L72" s="67">
        <v>0.5</v>
      </c>
      <c r="M72" s="67">
        <f t="shared" si="0"/>
        <v>1.3217558399823195</v>
      </c>
      <c r="N72" s="67">
        <f t="shared" si="1"/>
        <v>-1.0498221244986778</v>
      </c>
      <c r="O72" s="67">
        <f t="shared" si="2"/>
        <v>0</v>
      </c>
      <c r="P72" s="4"/>
    </row>
    <row r="73" spans="1:18" x14ac:dyDescent="0.35">
      <c r="A73" s="4"/>
      <c r="B73" s="10" t="s">
        <v>7</v>
      </c>
      <c r="C73" s="186" t="s">
        <v>313</v>
      </c>
      <c r="D73" s="67">
        <v>10.399999999999999</v>
      </c>
      <c r="E73" s="67">
        <v>4.9142857142857137</v>
      </c>
      <c r="F73" s="67">
        <v>3.714285714285714</v>
      </c>
      <c r="G73" s="67">
        <v>2.5714285714285712</v>
      </c>
      <c r="H73" s="67">
        <v>2.1714285714285713</v>
      </c>
      <c r="I73" s="67">
        <v>0</v>
      </c>
      <c r="J73" s="67">
        <v>2.1162790697674416</v>
      </c>
      <c r="K73" s="67">
        <v>0.35714285714285715</v>
      </c>
      <c r="L73" s="67">
        <v>0.15555555555555553</v>
      </c>
      <c r="M73" s="67">
        <f t="shared" si="0"/>
        <v>0.74965939082328747</v>
      </c>
      <c r="N73" s="67">
        <f t="shared" si="1"/>
        <v>-0.58778666490211895</v>
      </c>
      <c r="O73" s="67">
        <f t="shared" si="2"/>
        <v>-1.6916760106710726</v>
      </c>
      <c r="P73" s="4"/>
      <c r="Q73" s="75"/>
      <c r="R73" s="74"/>
    </row>
    <row r="74" spans="1:18" x14ac:dyDescent="0.35">
      <c r="A74" s="4"/>
      <c r="B74" s="10" t="s">
        <v>7</v>
      </c>
      <c r="C74" s="186" t="s">
        <v>313</v>
      </c>
      <c r="D74" s="67">
        <v>10</v>
      </c>
      <c r="E74" s="67">
        <v>3.5428571428571427</v>
      </c>
      <c r="F74" s="67">
        <v>3.1428571428571428</v>
      </c>
      <c r="G74" s="67">
        <v>2.0571428571428569</v>
      </c>
      <c r="H74" s="67">
        <v>1.7142857142857142</v>
      </c>
      <c r="I74" s="67">
        <v>0</v>
      </c>
      <c r="J74" s="67">
        <v>2.8225806451612905</v>
      </c>
      <c r="K74" s="67">
        <v>0.31428571428571428</v>
      </c>
      <c r="L74" s="67">
        <v>0.16666666666666663</v>
      </c>
      <c r="M74" s="67">
        <f t="shared" si="0"/>
        <v>1.0376515888784226</v>
      </c>
      <c r="N74" s="67">
        <f t="shared" si="1"/>
        <v>-0.78015855754957508</v>
      </c>
      <c r="O74" s="67">
        <f t="shared" si="2"/>
        <v>-1.6094379124341005</v>
      </c>
      <c r="P74" s="4"/>
      <c r="Q74" s="75"/>
      <c r="R74" s="74"/>
    </row>
    <row r="75" spans="1:18" x14ac:dyDescent="0.35">
      <c r="A75" s="4"/>
      <c r="B75" s="10" t="s">
        <v>7</v>
      </c>
      <c r="C75" s="186" t="s">
        <v>326</v>
      </c>
      <c r="D75" s="67">
        <v>15.310344827586208</v>
      </c>
      <c r="E75" s="67">
        <v>6.5517241379310347</v>
      </c>
      <c r="F75" s="67">
        <v>5.5172413793103452</v>
      </c>
      <c r="G75" s="67">
        <v>3.2413793103448278</v>
      </c>
      <c r="H75" s="67">
        <v>2.4137931034482758</v>
      </c>
      <c r="I75" s="67">
        <v>0</v>
      </c>
      <c r="J75" s="67">
        <v>2.3368421052631581</v>
      </c>
      <c r="K75" s="67">
        <v>0.36036036036036034</v>
      </c>
      <c r="L75" s="67">
        <v>0.2553191489361703</v>
      </c>
      <c r="M75" s="67">
        <f t="shared" si="0"/>
        <v>0.84880049027173865</v>
      </c>
      <c r="N75" s="67">
        <f t="shared" si="1"/>
        <v>-0.57380042292737932</v>
      </c>
      <c r="O75" s="67">
        <f t="shared" si="2"/>
        <v>-1.0704414117014129</v>
      </c>
      <c r="P75" s="4"/>
      <c r="Q75" s="75"/>
      <c r="R75" s="74"/>
    </row>
    <row r="76" spans="1:18" x14ac:dyDescent="0.35">
      <c r="A76" s="4"/>
      <c r="B76" s="10" t="s">
        <v>7</v>
      </c>
      <c r="C76" s="186" t="s">
        <v>326</v>
      </c>
      <c r="D76" s="67">
        <v>12.413793103448278</v>
      </c>
      <c r="E76" s="67">
        <v>3.7931034482758621</v>
      </c>
      <c r="F76" s="67">
        <v>4.8275862068965516</v>
      </c>
      <c r="G76" s="67">
        <v>1.7931034482758623</v>
      </c>
      <c r="H76" s="67">
        <v>1.3103448275862069</v>
      </c>
      <c r="I76" s="67">
        <v>0</v>
      </c>
      <c r="J76" s="67">
        <v>3.2727272727272734</v>
      </c>
      <c r="K76" s="67">
        <v>0.38888888888888884</v>
      </c>
      <c r="L76" s="67">
        <v>0.26923076923076938</v>
      </c>
      <c r="M76" s="67">
        <f t="shared" ref="M76:M139" si="3">LN(J76)</f>
        <v>1.1856236656577397</v>
      </c>
      <c r="N76" s="67">
        <f t="shared" ref="N76:N139" si="4">LN(K76/(1-K76))</f>
        <v>-0.45198512374305744</v>
      </c>
      <c r="O76" s="67">
        <f t="shared" ref="O76:O139" si="5">LN(L76/(1-L76))</f>
        <v>-0.99852883011112625</v>
      </c>
      <c r="P76" s="4"/>
      <c r="Q76" s="75"/>
      <c r="R76" s="74"/>
    </row>
    <row r="77" spans="1:18" x14ac:dyDescent="0.35">
      <c r="A77" s="4"/>
      <c r="B77" s="10" t="s">
        <v>7</v>
      </c>
      <c r="C77" s="186" t="s">
        <v>326</v>
      </c>
      <c r="D77" s="67">
        <v>7.5862068965517242</v>
      </c>
      <c r="E77" s="67">
        <v>1.9310344827586208</v>
      </c>
      <c r="F77" s="67">
        <v>2.0689655172413794</v>
      </c>
      <c r="G77" s="67">
        <v>0.96551724137931039</v>
      </c>
      <c r="H77" s="67">
        <v>0.75862068965517249</v>
      </c>
      <c r="I77" s="67">
        <v>0</v>
      </c>
      <c r="J77" s="67">
        <v>3.9285714285714284</v>
      </c>
      <c r="K77" s="67">
        <v>0.27272727272727276</v>
      </c>
      <c r="L77" s="67">
        <v>0.21428571428571425</v>
      </c>
      <c r="M77" s="67">
        <f t="shared" si="3"/>
        <v>1.3682758556172123</v>
      </c>
      <c r="N77" s="67">
        <f t="shared" si="4"/>
        <v>-0.98082925301172608</v>
      </c>
      <c r="O77" s="67">
        <f t="shared" si="5"/>
        <v>-1.2992829841302611</v>
      </c>
      <c r="P77" s="4"/>
      <c r="Q77" s="75"/>
      <c r="R77" s="74"/>
    </row>
    <row r="78" spans="1:18" x14ac:dyDescent="0.35">
      <c r="A78" s="4"/>
      <c r="B78" s="10" t="s">
        <v>7</v>
      </c>
      <c r="C78" s="186" t="s">
        <v>326</v>
      </c>
      <c r="D78" s="67">
        <v>5.6551724137931032</v>
      </c>
      <c r="E78" s="67">
        <v>1.2413793103448276</v>
      </c>
      <c r="F78" s="67">
        <v>1.3793103448275863</v>
      </c>
      <c r="G78" s="67">
        <v>0.68965517241379315</v>
      </c>
      <c r="H78" s="67">
        <v>0.55172413793103459</v>
      </c>
      <c r="I78" s="67">
        <v>0</v>
      </c>
      <c r="J78" s="67">
        <v>4.5555555555555554</v>
      </c>
      <c r="K78" s="67">
        <v>0.24390243902439027</v>
      </c>
      <c r="L78" s="67">
        <v>0.1999999999999999</v>
      </c>
      <c r="M78" s="67">
        <f t="shared" si="3"/>
        <v>1.5163474893680884</v>
      </c>
      <c r="N78" s="67">
        <f t="shared" si="4"/>
        <v>-1.1314021114911004</v>
      </c>
      <c r="O78" s="67">
        <f t="shared" si="5"/>
        <v>-1.3862943611198912</v>
      </c>
      <c r="P78" s="4"/>
      <c r="Q78" s="75"/>
      <c r="R78" s="74"/>
    </row>
    <row r="79" spans="1:18" x14ac:dyDescent="0.35">
      <c r="A79" s="4"/>
      <c r="B79" s="10" t="s">
        <v>7</v>
      </c>
      <c r="C79" s="186" t="s">
        <v>315</v>
      </c>
      <c r="D79" s="67">
        <v>8.4137931034482758</v>
      </c>
      <c r="E79" s="67">
        <v>3.931034482758621</v>
      </c>
      <c r="F79" s="67">
        <v>2.7586206896551726</v>
      </c>
      <c r="G79" s="67">
        <v>2.2068965517241383</v>
      </c>
      <c r="H79" s="67">
        <v>1.8620689655172415</v>
      </c>
      <c r="I79" s="67">
        <v>0</v>
      </c>
      <c r="J79" s="67">
        <v>2.1403508771929824</v>
      </c>
      <c r="K79" s="67">
        <v>0.32786885245901642</v>
      </c>
      <c r="L79" s="67">
        <v>0.15625000000000008</v>
      </c>
      <c r="M79" s="67">
        <f t="shared" si="3"/>
        <v>0.76096977689870637</v>
      </c>
      <c r="N79" s="67">
        <f t="shared" si="4"/>
        <v>-0.71783979315031676</v>
      </c>
      <c r="O79" s="67">
        <f t="shared" si="5"/>
        <v>-1.686398953570228</v>
      </c>
      <c r="P79" s="4"/>
      <c r="Q79" s="75"/>
      <c r="R79" s="74"/>
    </row>
    <row r="80" spans="1:18" x14ac:dyDescent="0.35">
      <c r="A80" s="4"/>
      <c r="B80" s="10" t="s">
        <v>7</v>
      </c>
      <c r="C80" s="186" t="s">
        <v>316</v>
      </c>
      <c r="D80" s="67">
        <v>8.5616438356164384</v>
      </c>
      <c r="E80" s="67">
        <v>4.10958904109589</v>
      </c>
      <c r="F80" s="67">
        <v>2.5342465753424657</v>
      </c>
      <c r="G80" s="67">
        <v>1.7123287671232876</v>
      </c>
      <c r="H80" s="67">
        <v>1.5068493150684932</v>
      </c>
      <c r="I80" s="67">
        <v>0</v>
      </c>
      <c r="J80" s="67">
        <v>2.0833333333333335</v>
      </c>
      <c r="K80" s="67">
        <v>0.29599999999999999</v>
      </c>
      <c r="L80" s="67">
        <v>0.11999999999999997</v>
      </c>
      <c r="M80" s="67">
        <f t="shared" si="3"/>
        <v>0.73396917508020054</v>
      </c>
      <c r="N80" s="67">
        <f t="shared" si="4"/>
        <v>-0.86641890183398196</v>
      </c>
      <c r="O80" s="67">
        <f t="shared" si="5"/>
        <v>-1.9924301646902065</v>
      </c>
      <c r="P80" s="4"/>
      <c r="Q80" s="75"/>
      <c r="R80" s="74"/>
    </row>
    <row r="81" spans="1:18" x14ac:dyDescent="0.35">
      <c r="A81" s="4"/>
      <c r="B81" s="10" t="s">
        <v>7</v>
      </c>
      <c r="C81" s="186" t="s">
        <v>316</v>
      </c>
      <c r="D81" s="67">
        <v>4.4520547945205475</v>
      </c>
      <c r="E81" s="67">
        <v>1.7123287671232876</v>
      </c>
      <c r="F81" s="67">
        <v>0.68493150684931503</v>
      </c>
      <c r="G81" s="67">
        <v>0.82191780821917804</v>
      </c>
      <c r="H81" s="67">
        <v>0.68493150684931503</v>
      </c>
      <c r="I81" s="67">
        <v>0</v>
      </c>
      <c r="J81" s="67">
        <v>2.5999999999999996</v>
      </c>
      <c r="K81" s="67">
        <v>0.15384615384615385</v>
      </c>
      <c r="L81" s="67">
        <v>0.16666666666666666</v>
      </c>
      <c r="M81" s="67">
        <f t="shared" si="3"/>
        <v>0.95551144502743623</v>
      </c>
      <c r="N81" s="67">
        <f t="shared" si="4"/>
        <v>-1.7047480922384253</v>
      </c>
      <c r="O81" s="67">
        <f t="shared" si="5"/>
        <v>-1.6094379124341005</v>
      </c>
      <c r="P81" s="4"/>
      <c r="Q81" s="75"/>
      <c r="R81" s="74"/>
    </row>
    <row r="82" spans="1:18" x14ac:dyDescent="0.35">
      <c r="A82" s="4"/>
      <c r="B82" s="10" t="s">
        <v>7</v>
      </c>
      <c r="C82" s="186" t="s">
        <v>165</v>
      </c>
      <c r="D82" s="67">
        <v>16.2</v>
      </c>
      <c r="E82" s="67">
        <v>7.9</v>
      </c>
      <c r="F82" s="67">
        <v>6</v>
      </c>
      <c r="G82" s="67">
        <v>4.0999999999999996</v>
      </c>
      <c r="H82" s="67">
        <v>3.5</v>
      </c>
      <c r="I82" s="67">
        <v>0</v>
      </c>
      <c r="J82" s="67">
        <v>2.0506329113924049</v>
      </c>
      <c r="K82" s="67">
        <v>0.37037037037037041</v>
      </c>
      <c r="L82" s="67">
        <v>0.14634146341463408</v>
      </c>
      <c r="M82" s="67">
        <f t="shared" si="3"/>
        <v>0.71814848276536247</v>
      </c>
      <c r="N82" s="67">
        <f t="shared" si="4"/>
        <v>-0.53062825106217015</v>
      </c>
      <c r="O82" s="67">
        <f t="shared" si="5"/>
        <v>-1.7635885922613592</v>
      </c>
      <c r="P82" s="4"/>
      <c r="Q82" s="75"/>
    </row>
    <row r="83" spans="1:18" x14ac:dyDescent="0.35">
      <c r="A83" s="4"/>
      <c r="B83" s="10" t="s">
        <v>7</v>
      </c>
      <c r="C83" s="186" t="s">
        <v>165</v>
      </c>
      <c r="D83" s="67">
        <v>9.1999999999999993</v>
      </c>
      <c r="E83" s="67">
        <v>3.8</v>
      </c>
      <c r="F83" s="67">
        <v>3.5</v>
      </c>
      <c r="G83" s="67">
        <v>2</v>
      </c>
      <c r="H83" s="67">
        <v>1.7</v>
      </c>
      <c r="I83" s="67">
        <v>0</v>
      </c>
      <c r="J83" s="67">
        <v>2.4210526315789473</v>
      </c>
      <c r="K83" s="67">
        <v>0.38043478260869568</v>
      </c>
      <c r="L83" s="67">
        <v>0.15000000000000002</v>
      </c>
      <c r="M83" s="67">
        <f t="shared" si="3"/>
        <v>0.88420241732265448</v>
      </c>
      <c r="N83" s="67">
        <f t="shared" si="4"/>
        <v>-0.48770320634513642</v>
      </c>
      <c r="O83" s="67">
        <f t="shared" si="5"/>
        <v>-1.7346010553881062</v>
      </c>
      <c r="P83" s="4"/>
      <c r="Q83" s="75"/>
    </row>
    <row r="84" spans="1:18" x14ac:dyDescent="0.35">
      <c r="A84" s="4"/>
      <c r="B84" s="10" t="s">
        <v>7</v>
      </c>
      <c r="C84" s="2" t="s">
        <v>166</v>
      </c>
      <c r="D84" s="67">
        <v>27.5</v>
      </c>
      <c r="E84" s="67">
        <v>15.2</v>
      </c>
      <c r="F84" s="67">
        <v>10</v>
      </c>
      <c r="G84" s="67">
        <v>7.4</v>
      </c>
      <c r="H84" s="67">
        <v>6.2</v>
      </c>
      <c r="I84" s="67">
        <v>0</v>
      </c>
      <c r="J84" s="67">
        <v>1.8092105263157896</v>
      </c>
      <c r="K84" s="67">
        <v>0.36363636363636365</v>
      </c>
      <c r="L84" s="67">
        <v>0.16216216216216217</v>
      </c>
      <c r="M84" s="67">
        <f t="shared" si="3"/>
        <v>0.592890576820295</v>
      </c>
      <c r="N84" s="67">
        <f t="shared" si="4"/>
        <v>-0.55961578793542255</v>
      </c>
      <c r="O84" s="67">
        <f t="shared" si="5"/>
        <v>-1.6422277352570911</v>
      </c>
      <c r="P84" s="4"/>
    </row>
    <row r="85" spans="1:18" x14ac:dyDescent="0.35">
      <c r="A85" s="4"/>
      <c r="B85" s="10" t="s">
        <v>7</v>
      </c>
      <c r="C85" s="2" t="s">
        <v>166</v>
      </c>
      <c r="D85" s="67">
        <v>23</v>
      </c>
      <c r="E85" s="67">
        <v>11.4</v>
      </c>
      <c r="F85" s="67">
        <v>9</v>
      </c>
      <c r="G85" s="67">
        <v>5</v>
      </c>
      <c r="H85" s="67">
        <v>4.4000000000000004</v>
      </c>
      <c r="I85" s="67">
        <v>0</v>
      </c>
      <c r="J85" s="67">
        <v>2.0175438596491229</v>
      </c>
      <c r="K85" s="67">
        <v>0.39130434782608697</v>
      </c>
      <c r="L85" s="67">
        <v>0.11999999999999993</v>
      </c>
      <c r="M85" s="67">
        <f t="shared" si="3"/>
        <v>0.70188086052869991</v>
      </c>
      <c r="N85" s="67">
        <f t="shared" si="4"/>
        <v>-0.44183275227903934</v>
      </c>
      <c r="O85" s="67">
        <f t="shared" si="5"/>
        <v>-1.992430164690207</v>
      </c>
      <c r="P85" s="4"/>
    </row>
    <row r="86" spans="1:18" x14ac:dyDescent="0.35">
      <c r="A86" s="4"/>
      <c r="B86" s="10" t="s">
        <v>7</v>
      </c>
      <c r="C86" s="2" t="s">
        <v>166</v>
      </c>
      <c r="D86" s="67">
        <v>23</v>
      </c>
      <c r="E86" s="67">
        <v>12.2</v>
      </c>
      <c r="F86" s="67">
        <v>9</v>
      </c>
      <c r="G86" s="67">
        <v>5.8</v>
      </c>
      <c r="H86" s="67">
        <v>4.8</v>
      </c>
      <c r="I86" s="67">
        <v>0</v>
      </c>
      <c r="J86" s="67">
        <v>1.8852459016393444</v>
      </c>
      <c r="K86" s="67">
        <v>0.39130434782608697</v>
      </c>
      <c r="L86" s="67">
        <v>0.17241379310344829</v>
      </c>
      <c r="M86" s="67">
        <f t="shared" si="3"/>
        <v>0.63405826418993882</v>
      </c>
      <c r="N86" s="67">
        <f t="shared" si="4"/>
        <v>-0.44183275227903934</v>
      </c>
      <c r="O86" s="67">
        <f t="shared" si="5"/>
        <v>-1.5686159179138452</v>
      </c>
      <c r="P86" s="4"/>
    </row>
    <row r="87" spans="1:18" x14ac:dyDescent="0.35">
      <c r="A87" s="4"/>
      <c r="B87" s="10" t="s">
        <v>7</v>
      </c>
      <c r="C87" s="2" t="s">
        <v>166</v>
      </c>
      <c r="D87" s="67">
        <v>20.3</v>
      </c>
      <c r="E87" s="67">
        <v>9.8000000000000007</v>
      </c>
      <c r="F87" s="67">
        <v>7</v>
      </c>
      <c r="G87" s="67">
        <v>5</v>
      </c>
      <c r="H87" s="67">
        <v>3.9</v>
      </c>
      <c r="I87" s="67">
        <v>0</v>
      </c>
      <c r="J87" s="67">
        <v>2.0714285714285712</v>
      </c>
      <c r="K87" s="67">
        <v>0.34482758620689652</v>
      </c>
      <c r="L87" s="67">
        <v>0.22000000000000003</v>
      </c>
      <c r="M87" s="67">
        <f t="shared" si="3"/>
        <v>0.72823850037121529</v>
      </c>
      <c r="N87" s="67">
        <f t="shared" si="4"/>
        <v>-0.64185388617239481</v>
      </c>
      <c r="O87" s="67">
        <f t="shared" si="5"/>
        <v>-1.2656663733312756</v>
      </c>
      <c r="P87" s="4"/>
    </row>
    <row r="88" spans="1:18" x14ac:dyDescent="0.35">
      <c r="A88" s="4"/>
      <c r="B88" s="10" t="s">
        <v>7</v>
      </c>
      <c r="C88" s="2" t="s">
        <v>166</v>
      </c>
      <c r="D88" s="67">
        <v>17.600000000000001</v>
      </c>
      <c r="E88" s="67">
        <v>8.3000000000000007</v>
      </c>
      <c r="F88" s="67">
        <v>5</v>
      </c>
      <c r="G88" s="67">
        <v>4.0999999999999996</v>
      </c>
      <c r="H88" s="67">
        <v>3.2</v>
      </c>
      <c r="I88" s="67">
        <v>0</v>
      </c>
      <c r="J88" s="67">
        <v>2.1204819277108435</v>
      </c>
      <c r="K88" s="67">
        <v>0.28409090909090906</v>
      </c>
      <c r="L88" s="67">
        <v>0.21951219512195111</v>
      </c>
      <c r="M88" s="67">
        <f t="shared" si="3"/>
        <v>0.75164338724155388</v>
      </c>
      <c r="N88" s="67">
        <f t="shared" si="4"/>
        <v>-0.92425890152333212</v>
      </c>
      <c r="O88" s="67">
        <f t="shared" si="5"/>
        <v>-1.2685113254635079</v>
      </c>
      <c r="P88" s="4"/>
    </row>
    <row r="89" spans="1:18" x14ac:dyDescent="0.35">
      <c r="A89" s="4"/>
      <c r="B89" s="10" t="s">
        <v>7</v>
      </c>
      <c r="C89" s="2" t="s">
        <v>166</v>
      </c>
      <c r="D89" s="67">
        <v>14.7</v>
      </c>
      <c r="E89" s="67">
        <v>7.5</v>
      </c>
      <c r="F89" s="67">
        <v>3</v>
      </c>
      <c r="G89" s="67">
        <v>3.5</v>
      </c>
      <c r="H89" s="67">
        <v>2.5</v>
      </c>
      <c r="I89" s="67">
        <v>0</v>
      </c>
      <c r="J89" s="67">
        <v>1.96</v>
      </c>
      <c r="K89" s="67">
        <v>0.20408163265306123</v>
      </c>
      <c r="L89" s="67">
        <v>0.2857142857142857</v>
      </c>
      <c r="M89" s="67">
        <f t="shared" si="3"/>
        <v>0.67294447324242579</v>
      </c>
      <c r="N89" s="67">
        <f t="shared" si="4"/>
        <v>-1.3609765531356006</v>
      </c>
      <c r="O89" s="67">
        <f t="shared" si="5"/>
        <v>-0.91629073187415511</v>
      </c>
      <c r="P89" s="4"/>
    </row>
    <row r="90" spans="1:18" x14ac:dyDescent="0.35">
      <c r="A90" s="4"/>
      <c r="B90" s="10" t="s">
        <v>7</v>
      </c>
      <c r="C90" s="2" t="s">
        <v>166</v>
      </c>
      <c r="D90" s="67">
        <v>9.1999999999999993</v>
      </c>
      <c r="E90" s="67">
        <v>3.5</v>
      </c>
      <c r="F90" s="67">
        <v>2.2999999999999998</v>
      </c>
      <c r="G90" s="67">
        <v>1.8</v>
      </c>
      <c r="H90" s="67">
        <v>1.4</v>
      </c>
      <c r="I90" s="67">
        <v>0</v>
      </c>
      <c r="J90" s="67">
        <v>2.6285714285714286</v>
      </c>
      <c r="K90" s="67">
        <v>0.25</v>
      </c>
      <c r="L90" s="67">
        <v>0.22222222222222229</v>
      </c>
      <c r="M90" s="67">
        <f t="shared" si="3"/>
        <v>0.96644051555962662</v>
      </c>
      <c r="N90" s="67">
        <f t="shared" si="4"/>
        <v>-1.0986122886681098</v>
      </c>
      <c r="O90" s="67">
        <f t="shared" si="5"/>
        <v>-1.2527629684953674</v>
      </c>
      <c r="P90" s="4"/>
    </row>
    <row r="91" spans="1:18" x14ac:dyDescent="0.35">
      <c r="A91" s="4"/>
      <c r="B91" s="10" t="s">
        <v>8</v>
      </c>
      <c r="C91" s="2" t="s">
        <v>219</v>
      </c>
      <c r="D91" s="67">
        <v>14.338235294117649</v>
      </c>
      <c r="E91" s="67">
        <v>8.4558823529411775</v>
      </c>
      <c r="F91" s="67">
        <v>5.1470588235294121</v>
      </c>
      <c r="G91" s="67">
        <v>4.7794117647058822</v>
      </c>
      <c r="H91" s="67">
        <v>1.3970588235294119</v>
      </c>
      <c r="I91" s="67">
        <v>0</v>
      </c>
      <c r="J91" s="67">
        <v>1.6956521739130435</v>
      </c>
      <c r="K91" s="67">
        <v>0.35897435897435898</v>
      </c>
      <c r="L91" s="67">
        <v>0.70769230769230762</v>
      </c>
      <c r="M91" s="67">
        <f t="shared" si="3"/>
        <v>0.52806743020049673</v>
      </c>
      <c r="N91" s="67">
        <f t="shared" si="4"/>
        <v>-0.57981849525294205</v>
      </c>
      <c r="O91" s="67">
        <f t="shared" si="5"/>
        <v>0.88420241732265414</v>
      </c>
      <c r="P91" s="4"/>
    </row>
    <row r="92" spans="1:18" x14ac:dyDescent="0.35">
      <c r="A92" s="4"/>
      <c r="B92" s="10" t="s">
        <v>8</v>
      </c>
      <c r="C92" s="2" t="s">
        <v>220</v>
      </c>
      <c r="D92" s="67">
        <v>7.5</v>
      </c>
      <c r="E92" s="67">
        <v>2.2058823529411766</v>
      </c>
      <c r="F92" s="67">
        <v>1.1029411764705883</v>
      </c>
      <c r="G92" s="67">
        <v>0.88235294117647067</v>
      </c>
      <c r="H92" s="67">
        <v>0.58823529411764708</v>
      </c>
      <c r="I92" s="67">
        <v>0</v>
      </c>
      <c r="J92" s="67">
        <v>3.4</v>
      </c>
      <c r="K92" s="67">
        <v>0.14705882352941177</v>
      </c>
      <c r="L92" s="67">
        <v>0.33333333333333337</v>
      </c>
      <c r="M92" s="67">
        <f t="shared" si="3"/>
        <v>1.2237754316221157</v>
      </c>
      <c r="N92" s="67">
        <f t="shared" si="4"/>
        <v>-1.7578579175523736</v>
      </c>
      <c r="O92" s="67">
        <f t="shared" si="5"/>
        <v>-0.69314718055994506</v>
      </c>
      <c r="P92" s="4"/>
    </row>
    <row r="93" spans="1:18" x14ac:dyDescent="0.35">
      <c r="A93" s="4"/>
      <c r="B93" s="10" t="s">
        <v>8</v>
      </c>
      <c r="C93" s="2" t="s">
        <v>220</v>
      </c>
      <c r="D93" s="67">
        <v>14.926470588235295</v>
      </c>
      <c r="E93" s="67">
        <v>6.6176470588235299</v>
      </c>
      <c r="F93" s="67">
        <v>4.0441176470588243</v>
      </c>
      <c r="G93" s="67">
        <v>3.6764705882352944</v>
      </c>
      <c r="H93" s="67">
        <v>2.7205882352941178</v>
      </c>
      <c r="I93" s="67">
        <v>0</v>
      </c>
      <c r="J93" s="67">
        <v>2.2555555555555555</v>
      </c>
      <c r="K93" s="67">
        <v>0.27093596059113301</v>
      </c>
      <c r="L93" s="67">
        <v>0.26</v>
      </c>
      <c r="M93" s="67">
        <f t="shared" si="3"/>
        <v>0.81339630871152224</v>
      </c>
      <c r="N93" s="67">
        <f t="shared" si="4"/>
        <v>-0.98987908853164419</v>
      </c>
      <c r="O93" s="67">
        <f t="shared" si="5"/>
        <v>-1.0459685551826876</v>
      </c>
      <c r="P93" s="4"/>
    </row>
    <row r="94" spans="1:18" x14ac:dyDescent="0.35">
      <c r="A94" s="4"/>
      <c r="B94" s="10" t="s">
        <v>8</v>
      </c>
      <c r="C94" s="2" t="s">
        <v>227</v>
      </c>
      <c r="D94" s="67">
        <v>20.22058823529412</v>
      </c>
      <c r="E94" s="67">
        <v>9.5588235294117645</v>
      </c>
      <c r="F94" s="67">
        <v>6.7647058823529411</v>
      </c>
      <c r="G94" s="67">
        <v>5</v>
      </c>
      <c r="H94" s="67">
        <v>3.3823529411764706</v>
      </c>
      <c r="I94" s="67">
        <v>0</v>
      </c>
      <c r="J94" s="67">
        <v>2.1153846153846154</v>
      </c>
      <c r="K94" s="67">
        <v>0.33454545454545453</v>
      </c>
      <c r="L94" s="67">
        <v>0.3235294117647059</v>
      </c>
      <c r="M94" s="67">
        <f t="shared" si="3"/>
        <v>0.74923664721098893</v>
      </c>
      <c r="N94" s="67">
        <f t="shared" si="4"/>
        <v>-0.68769757579238089</v>
      </c>
      <c r="O94" s="67">
        <f t="shared" si="5"/>
        <v>-0.73759894313077912</v>
      </c>
      <c r="P94" s="4"/>
    </row>
    <row r="95" spans="1:18" x14ac:dyDescent="0.35">
      <c r="A95" s="4"/>
      <c r="B95" s="10" t="s">
        <v>8</v>
      </c>
      <c r="C95" s="2" t="s">
        <v>222</v>
      </c>
      <c r="D95" s="67">
        <v>8.4558823529411775</v>
      </c>
      <c r="E95" s="67">
        <v>2.9411764705882355</v>
      </c>
      <c r="F95" s="67">
        <v>1.8382352941176472</v>
      </c>
      <c r="G95" s="67">
        <v>1.7647058823529413</v>
      </c>
      <c r="H95" s="67">
        <v>0.80882352941176483</v>
      </c>
      <c r="I95" s="67">
        <v>0</v>
      </c>
      <c r="J95" s="67">
        <v>2.875</v>
      </c>
      <c r="K95" s="67">
        <v>0.21739130434782608</v>
      </c>
      <c r="L95" s="67">
        <v>0.54166666666666663</v>
      </c>
      <c r="M95" s="67">
        <f t="shared" si="3"/>
        <v>1.0560526742493137</v>
      </c>
      <c r="N95" s="67">
        <f t="shared" si="4"/>
        <v>-1.2809338454620645</v>
      </c>
      <c r="O95" s="67">
        <f t="shared" si="5"/>
        <v>0.16705408466316607</v>
      </c>
      <c r="P95" s="4"/>
    </row>
    <row r="96" spans="1:18" x14ac:dyDescent="0.35">
      <c r="A96" s="4"/>
      <c r="B96" s="10" t="s">
        <v>8</v>
      </c>
      <c r="C96" s="2" t="s">
        <v>222</v>
      </c>
      <c r="D96" s="67">
        <v>16.544117647058826</v>
      </c>
      <c r="E96" s="67">
        <v>4.2647058823529411</v>
      </c>
      <c r="F96" s="67">
        <v>2.9411764705882355</v>
      </c>
      <c r="G96" s="67">
        <v>1.6911764705882353</v>
      </c>
      <c r="H96" s="67">
        <v>1.1029411764705883</v>
      </c>
      <c r="I96" s="67">
        <v>0</v>
      </c>
      <c r="J96" s="67">
        <v>3.8793103448275867</v>
      </c>
      <c r="K96" s="67">
        <v>0.17777777777777776</v>
      </c>
      <c r="L96" s="67">
        <v>0.34782608695652167</v>
      </c>
      <c r="M96" s="67">
        <f t="shared" si="3"/>
        <v>1.355657391658001</v>
      </c>
      <c r="N96" s="67">
        <f t="shared" si="4"/>
        <v>-1.5314763709643886</v>
      </c>
      <c r="O96" s="67">
        <f t="shared" si="5"/>
        <v>-0.62860865942237432</v>
      </c>
      <c r="P96" s="4"/>
    </row>
    <row r="97" spans="1:16" x14ac:dyDescent="0.35">
      <c r="A97" s="4"/>
      <c r="B97" s="10" t="s">
        <v>8</v>
      </c>
      <c r="C97" s="2" t="s">
        <v>328</v>
      </c>
      <c r="D97" s="67">
        <v>6.4705882352941186</v>
      </c>
      <c r="E97" s="67">
        <v>1.7647058823529413</v>
      </c>
      <c r="F97" s="67">
        <v>1.8382352941176472</v>
      </c>
      <c r="G97" s="67">
        <v>0.95588235294117652</v>
      </c>
      <c r="H97" s="67">
        <v>0.66176470588235303</v>
      </c>
      <c r="I97" s="67">
        <v>0</v>
      </c>
      <c r="J97" s="67">
        <v>3.666666666666667</v>
      </c>
      <c r="K97" s="67">
        <v>0.28409090909090906</v>
      </c>
      <c r="L97" s="67">
        <v>0.30769230769230765</v>
      </c>
      <c r="M97" s="67">
        <f t="shared" si="3"/>
        <v>1.2992829841302609</v>
      </c>
      <c r="N97" s="67">
        <f t="shared" si="4"/>
        <v>-0.92425890152333212</v>
      </c>
      <c r="O97" s="67">
        <f t="shared" si="5"/>
        <v>-0.81093021621632877</v>
      </c>
      <c r="P97" s="4"/>
    </row>
    <row r="98" spans="1:16" x14ac:dyDescent="0.35">
      <c r="A98" s="4"/>
      <c r="B98" s="10" t="s">
        <v>8</v>
      </c>
      <c r="C98" s="2" t="s">
        <v>328</v>
      </c>
      <c r="D98" s="67">
        <v>12.5</v>
      </c>
      <c r="E98" s="67">
        <v>3.0882352941176472</v>
      </c>
      <c r="F98" s="67">
        <v>5.1470588235294121</v>
      </c>
      <c r="G98" s="67">
        <v>1.6176470588235297</v>
      </c>
      <c r="H98" s="67">
        <v>1.1029411764705883</v>
      </c>
      <c r="I98" s="67">
        <v>0</v>
      </c>
      <c r="J98" s="67">
        <v>4.0476190476190474</v>
      </c>
      <c r="K98" s="67">
        <v>0.41176470588235298</v>
      </c>
      <c r="L98" s="67">
        <v>0.31818181818181823</v>
      </c>
      <c r="M98" s="67">
        <f t="shared" si="3"/>
        <v>1.3981288187668934</v>
      </c>
      <c r="N98" s="67">
        <f t="shared" si="4"/>
        <v>-0.35667494393873211</v>
      </c>
      <c r="O98" s="67">
        <f t="shared" si="5"/>
        <v>-0.7621400520468965</v>
      </c>
      <c r="P98" s="4"/>
    </row>
    <row r="99" spans="1:16" x14ac:dyDescent="0.35">
      <c r="A99" s="4"/>
      <c r="B99" s="10" t="s">
        <v>8</v>
      </c>
      <c r="C99" s="2" t="s">
        <v>216</v>
      </c>
      <c r="D99" s="67">
        <v>10.441176470588236</v>
      </c>
      <c r="E99" s="67">
        <v>3.2352941176470593</v>
      </c>
      <c r="F99" s="67">
        <v>0.73529411764705888</v>
      </c>
      <c r="G99" s="67">
        <v>1.5441176470588236</v>
      </c>
      <c r="H99" s="67">
        <v>0.95588235294117652</v>
      </c>
      <c r="I99" s="67">
        <v>0</v>
      </c>
      <c r="J99" s="67">
        <v>3.2272727272727266</v>
      </c>
      <c r="K99" s="67">
        <v>7.0422535211267609E-2</v>
      </c>
      <c r="L99" s="67">
        <v>0.38095238095238093</v>
      </c>
      <c r="M99" s="67">
        <f t="shared" si="3"/>
        <v>1.1716374236829994</v>
      </c>
      <c r="N99" s="67">
        <f t="shared" si="4"/>
        <v>-2.5802168295923251</v>
      </c>
      <c r="O99" s="67">
        <f t="shared" si="5"/>
        <v>-0.48550781578170094</v>
      </c>
      <c r="P99" s="4"/>
    </row>
    <row r="100" spans="1:16" x14ac:dyDescent="0.35">
      <c r="A100" s="4"/>
      <c r="B100" s="10" t="s">
        <v>8</v>
      </c>
      <c r="C100" s="2" t="s">
        <v>197</v>
      </c>
      <c r="D100" s="67">
        <v>2.9411764705882355</v>
      </c>
      <c r="E100" s="67">
        <v>1.25</v>
      </c>
      <c r="F100" s="67">
        <v>0.36764705882352944</v>
      </c>
      <c r="G100" s="67">
        <v>1.0294117647058825</v>
      </c>
      <c r="H100" s="67">
        <v>0.73529411764705888</v>
      </c>
      <c r="I100" s="67">
        <v>0</v>
      </c>
      <c r="J100" s="67">
        <v>2.3529411764705883</v>
      </c>
      <c r="K100" s="67">
        <v>0.125</v>
      </c>
      <c r="L100" s="67">
        <v>0.28571428571428575</v>
      </c>
      <c r="M100" s="67">
        <f t="shared" si="3"/>
        <v>0.85566611005772031</v>
      </c>
      <c r="N100" s="67">
        <f t="shared" si="4"/>
        <v>-1.9459101490553135</v>
      </c>
      <c r="O100" s="67">
        <f t="shared" si="5"/>
        <v>-0.91629073187415477</v>
      </c>
      <c r="P100" s="4"/>
    </row>
    <row r="101" spans="1:16" x14ac:dyDescent="0.35">
      <c r="A101" s="4"/>
      <c r="B101" s="10" t="s">
        <v>8</v>
      </c>
      <c r="C101" s="2" t="s">
        <v>197</v>
      </c>
      <c r="D101" s="67">
        <v>3.8235294117647061</v>
      </c>
      <c r="E101" s="67">
        <v>1.3970588235294119</v>
      </c>
      <c r="F101" s="67">
        <v>0.73529411764705888</v>
      </c>
      <c r="G101" s="67">
        <v>0.73529411764705888</v>
      </c>
      <c r="H101" s="67">
        <v>0.51470588235294124</v>
      </c>
      <c r="I101" s="67">
        <v>0</v>
      </c>
      <c r="J101" s="67">
        <v>2.736842105263158</v>
      </c>
      <c r="K101" s="67">
        <v>0.19230769230769232</v>
      </c>
      <c r="L101" s="67">
        <v>0.3</v>
      </c>
      <c r="M101" s="67">
        <f t="shared" si="3"/>
        <v>1.0068047394149868</v>
      </c>
      <c r="N101" s="67">
        <f t="shared" si="4"/>
        <v>-1.4350845252893225</v>
      </c>
      <c r="O101" s="67">
        <f t="shared" si="5"/>
        <v>-0.84729786038720356</v>
      </c>
      <c r="P101" s="4"/>
    </row>
    <row r="102" spans="1:16" x14ac:dyDescent="0.35">
      <c r="A102" s="4"/>
      <c r="B102" s="10" t="s">
        <v>8</v>
      </c>
      <c r="C102" s="2" t="s">
        <v>197</v>
      </c>
      <c r="D102" s="67">
        <v>6.0294117647058822</v>
      </c>
      <c r="E102" s="67">
        <v>3.0882352941176472</v>
      </c>
      <c r="F102" s="67">
        <v>1.4705882352941178</v>
      </c>
      <c r="G102" s="67">
        <v>1.7647058823529413</v>
      </c>
      <c r="H102" s="67">
        <v>0.73529411764705888</v>
      </c>
      <c r="I102" s="67">
        <v>0</v>
      </c>
      <c r="J102" s="67">
        <v>1.9523809523809523</v>
      </c>
      <c r="K102" s="67">
        <v>0.24390243902439027</v>
      </c>
      <c r="L102" s="67">
        <v>0.58333333333333337</v>
      </c>
      <c r="M102" s="67">
        <f t="shared" si="3"/>
        <v>0.66904962898088483</v>
      </c>
      <c r="N102" s="67">
        <f t="shared" si="4"/>
        <v>-1.1314021114911004</v>
      </c>
      <c r="O102" s="67">
        <f t="shared" si="5"/>
        <v>0.33647223662121301</v>
      </c>
      <c r="P102" s="4"/>
    </row>
    <row r="103" spans="1:16" x14ac:dyDescent="0.35">
      <c r="A103" s="4"/>
      <c r="B103" s="10" t="s">
        <v>8</v>
      </c>
      <c r="C103" s="2" t="s">
        <v>197</v>
      </c>
      <c r="D103" s="67">
        <v>10.294117647058824</v>
      </c>
      <c r="E103" s="67">
        <v>5</v>
      </c>
      <c r="F103" s="67">
        <v>2.9411764705882355</v>
      </c>
      <c r="G103" s="67">
        <v>2.3529411764705883</v>
      </c>
      <c r="H103" s="67">
        <v>0.73529411764705888</v>
      </c>
      <c r="I103" s="67">
        <v>0</v>
      </c>
      <c r="J103" s="67">
        <v>2.0588235294117649</v>
      </c>
      <c r="K103" s="67">
        <v>0.2857142857142857</v>
      </c>
      <c r="L103" s="67">
        <v>0.6875</v>
      </c>
      <c r="M103" s="67">
        <f t="shared" si="3"/>
        <v>0.72213471743319768</v>
      </c>
      <c r="N103" s="67">
        <f t="shared" si="4"/>
        <v>-0.91629073187415511</v>
      </c>
      <c r="O103" s="67">
        <f t="shared" si="5"/>
        <v>0.78845736036427028</v>
      </c>
      <c r="P103" s="4"/>
    </row>
    <row r="104" spans="1:16" x14ac:dyDescent="0.35">
      <c r="A104" s="4"/>
      <c r="B104" s="10" t="s">
        <v>8</v>
      </c>
      <c r="C104" s="2" t="s">
        <v>175</v>
      </c>
      <c r="D104" s="72">
        <v>9.9264705882352953</v>
      </c>
      <c r="E104" s="72">
        <v>1.9852941176470591</v>
      </c>
      <c r="F104" s="72">
        <v>2.5735294117647061</v>
      </c>
      <c r="G104" s="72">
        <v>1.25</v>
      </c>
      <c r="H104" s="72">
        <v>0.73529411764705888</v>
      </c>
      <c r="I104" s="72">
        <v>0</v>
      </c>
      <c r="J104" s="72">
        <v>5</v>
      </c>
      <c r="K104" s="72">
        <v>0.25925925925925924</v>
      </c>
      <c r="L104" s="72">
        <v>0.41176470588235292</v>
      </c>
      <c r="M104" s="67">
        <f t="shared" si="3"/>
        <v>1.6094379124341003</v>
      </c>
      <c r="N104" s="67">
        <f t="shared" si="4"/>
        <v>-1.0498221244986778</v>
      </c>
      <c r="O104" s="67">
        <f t="shared" si="5"/>
        <v>-0.35667494393873245</v>
      </c>
      <c r="P104" s="4"/>
    </row>
    <row r="105" spans="1:16" x14ac:dyDescent="0.35">
      <c r="A105" s="4"/>
      <c r="B105" s="10" t="s">
        <v>8</v>
      </c>
      <c r="C105" s="2" t="s">
        <v>186</v>
      </c>
      <c r="D105" s="72">
        <v>5.882352941176471</v>
      </c>
      <c r="E105" s="72">
        <v>1.911764705882353</v>
      </c>
      <c r="F105" s="72">
        <v>2.5735294117647061</v>
      </c>
      <c r="G105" s="72">
        <v>1.1029411764705883</v>
      </c>
      <c r="H105" s="72">
        <v>0.58823529411764708</v>
      </c>
      <c r="I105" s="72">
        <v>0</v>
      </c>
      <c r="J105" s="72">
        <v>3.0769230769230771</v>
      </c>
      <c r="K105" s="72">
        <v>0.4375</v>
      </c>
      <c r="L105" s="72">
        <v>0.46666666666666667</v>
      </c>
      <c r="M105" s="67">
        <f t="shared" si="3"/>
        <v>1.1239300966523995</v>
      </c>
      <c r="N105" s="67">
        <f t="shared" si="4"/>
        <v>-0.25131442828090605</v>
      </c>
      <c r="O105" s="67">
        <f t="shared" si="5"/>
        <v>-0.13353139262452263</v>
      </c>
      <c r="P105" s="4"/>
    </row>
    <row r="106" spans="1:16" x14ac:dyDescent="0.35">
      <c r="A106" s="4"/>
      <c r="B106" s="10" t="s">
        <v>8</v>
      </c>
      <c r="C106" s="2" t="s">
        <v>186</v>
      </c>
      <c r="D106" s="72">
        <v>6.6176470588235299</v>
      </c>
      <c r="E106" s="72">
        <v>2.3529411764705883</v>
      </c>
      <c r="F106" s="72">
        <v>1.4705882352941178</v>
      </c>
      <c r="G106" s="72">
        <v>1.3235294117647061</v>
      </c>
      <c r="H106" s="72">
        <v>1.1029411764705883</v>
      </c>
      <c r="I106" s="72">
        <v>0</v>
      </c>
      <c r="J106" s="72">
        <v>2.8125</v>
      </c>
      <c r="K106" s="72">
        <v>0.22222222222222221</v>
      </c>
      <c r="L106" s="72">
        <v>0.16666666666666671</v>
      </c>
      <c r="M106" s="67">
        <f t="shared" si="3"/>
        <v>1.0340737675305385</v>
      </c>
      <c r="N106" s="67">
        <f t="shared" si="4"/>
        <v>-1.2527629684953681</v>
      </c>
      <c r="O106" s="67">
        <f t="shared" si="5"/>
        <v>-1.6094379124341001</v>
      </c>
      <c r="P106" s="4"/>
    </row>
    <row r="107" spans="1:16" x14ac:dyDescent="0.35">
      <c r="A107" s="4"/>
      <c r="B107" s="10" t="s">
        <v>8</v>
      </c>
      <c r="C107" s="2" t="s">
        <v>186</v>
      </c>
      <c r="D107" s="72">
        <v>9.5588235294117645</v>
      </c>
      <c r="E107" s="72">
        <v>4.1176470588235299</v>
      </c>
      <c r="F107" s="72">
        <v>3.3088235294117649</v>
      </c>
      <c r="G107" s="72">
        <v>1.911764705882353</v>
      </c>
      <c r="H107" s="72">
        <v>1.3235294117647061</v>
      </c>
      <c r="I107" s="72">
        <v>0</v>
      </c>
      <c r="J107" s="72">
        <v>2.3214285714285712</v>
      </c>
      <c r="K107" s="72">
        <v>0.3461538461538462</v>
      </c>
      <c r="L107" s="72">
        <v>0.30769230769230765</v>
      </c>
      <c r="M107" s="67">
        <f t="shared" si="3"/>
        <v>0.84218275972043311</v>
      </c>
      <c r="N107" s="67">
        <f t="shared" si="4"/>
        <v>-0.63598876671999649</v>
      </c>
      <c r="O107" s="67">
        <f t="shared" si="5"/>
        <v>-0.81093021621632877</v>
      </c>
      <c r="P107" s="4"/>
    </row>
    <row r="108" spans="1:16" x14ac:dyDescent="0.35">
      <c r="A108" s="4"/>
      <c r="B108" s="10" t="s">
        <v>8</v>
      </c>
      <c r="C108" s="2" t="s">
        <v>186</v>
      </c>
      <c r="D108" s="72">
        <v>10.661764705882353</v>
      </c>
      <c r="E108" s="72">
        <v>4.2647058823529411</v>
      </c>
      <c r="F108" s="72">
        <v>3.6764705882352944</v>
      </c>
      <c r="G108" s="72">
        <v>2.2058823529411766</v>
      </c>
      <c r="H108" s="72">
        <v>1.4705882352941178</v>
      </c>
      <c r="I108" s="72">
        <v>0</v>
      </c>
      <c r="J108" s="72">
        <v>2.5</v>
      </c>
      <c r="K108" s="72">
        <v>0.34482758620689657</v>
      </c>
      <c r="L108" s="72">
        <v>0.33333333333333331</v>
      </c>
      <c r="M108" s="67">
        <f t="shared" si="3"/>
        <v>0.91629073187415511</v>
      </c>
      <c r="N108" s="67">
        <f t="shared" si="4"/>
        <v>-0.64185388617239458</v>
      </c>
      <c r="O108" s="67">
        <f t="shared" si="5"/>
        <v>-0.6931471805599454</v>
      </c>
      <c r="P108" s="4"/>
    </row>
    <row r="109" spans="1:16" x14ac:dyDescent="0.35">
      <c r="A109" s="4"/>
      <c r="B109" s="10" t="s">
        <v>8</v>
      </c>
      <c r="C109" s="2" t="s">
        <v>317</v>
      </c>
      <c r="D109" s="72">
        <v>9.6999999999999993</v>
      </c>
      <c r="E109" s="72">
        <v>2.2000000000000002</v>
      </c>
      <c r="F109" s="72">
        <v>1.5</v>
      </c>
      <c r="G109" s="72">
        <v>1.1000000000000001</v>
      </c>
      <c r="H109" s="72">
        <v>0.6</v>
      </c>
      <c r="I109" s="72">
        <v>0</v>
      </c>
      <c r="J109" s="72">
        <v>4.4090909090909083</v>
      </c>
      <c r="K109" s="72">
        <v>0.15463917525773196</v>
      </c>
      <c r="L109" s="72">
        <v>0.45454545454545459</v>
      </c>
      <c r="M109" s="67">
        <f t="shared" si="3"/>
        <v>1.4836685251450668</v>
      </c>
      <c r="N109" s="67">
        <f t="shared" si="4"/>
        <v>-1.6986690461620431</v>
      </c>
      <c r="O109" s="67">
        <f t="shared" si="5"/>
        <v>-0.18232155679395445</v>
      </c>
      <c r="P109" s="4"/>
    </row>
    <row r="110" spans="1:16" x14ac:dyDescent="0.35">
      <c r="A110" s="4"/>
      <c r="B110" s="10" t="s">
        <v>8</v>
      </c>
      <c r="C110" s="2" t="s">
        <v>317</v>
      </c>
      <c r="D110" s="72">
        <v>10.3</v>
      </c>
      <c r="E110" s="72">
        <v>2</v>
      </c>
      <c r="F110" s="72">
        <v>1</v>
      </c>
      <c r="G110" s="72">
        <v>1</v>
      </c>
      <c r="H110" s="72">
        <v>0.6</v>
      </c>
      <c r="I110" s="72">
        <v>0</v>
      </c>
      <c r="J110" s="72">
        <v>5.15</v>
      </c>
      <c r="K110" s="72">
        <v>9.7087378640776698E-2</v>
      </c>
      <c r="L110" s="72">
        <v>0.4</v>
      </c>
      <c r="M110" s="67">
        <f t="shared" si="3"/>
        <v>1.6389967146756448</v>
      </c>
      <c r="N110" s="67">
        <f t="shared" si="4"/>
        <v>-2.2300144001592104</v>
      </c>
      <c r="O110" s="67">
        <f t="shared" si="5"/>
        <v>-0.40546510810816427</v>
      </c>
      <c r="P110" s="4"/>
    </row>
    <row r="111" spans="1:16" x14ac:dyDescent="0.35">
      <c r="A111" s="4"/>
      <c r="B111" s="10" t="s">
        <v>8</v>
      </c>
      <c r="C111" s="2" t="s">
        <v>317</v>
      </c>
      <c r="D111" s="72">
        <v>10.3</v>
      </c>
      <c r="E111" s="72">
        <v>2.9</v>
      </c>
      <c r="F111" s="72">
        <v>1.2</v>
      </c>
      <c r="G111" s="72">
        <v>1.4</v>
      </c>
      <c r="H111" s="72">
        <v>0.9</v>
      </c>
      <c r="I111" s="72">
        <v>0</v>
      </c>
      <c r="J111" s="72">
        <v>3.5517241379310347</v>
      </c>
      <c r="K111" s="72">
        <v>0.11650485436893203</v>
      </c>
      <c r="L111" s="72">
        <v>0.3571428571428571</v>
      </c>
      <c r="M111" s="67">
        <f t="shared" si="3"/>
        <v>1.2674331582431617</v>
      </c>
      <c r="N111" s="67">
        <f t="shared" si="4"/>
        <v>-2.0259528567288498</v>
      </c>
      <c r="O111" s="67">
        <f t="shared" si="5"/>
        <v>-0.58778666490211917</v>
      </c>
      <c r="P111" s="4"/>
    </row>
    <row r="112" spans="1:16" x14ac:dyDescent="0.35">
      <c r="A112" s="4"/>
      <c r="B112" s="10" t="s">
        <v>8</v>
      </c>
      <c r="C112" s="2" t="s">
        <v>317</v>
      </c>
      <c r="D112" s="72">
        <v>12.8</v>
      </c>
      <c r="E112" s="72">
        <v>3.7</v>
      </c>
      <c r="F112" s="72">
        <v>1.2</v>
      </c>
      <c r="G112" s="72">
        <v>1.7</v>
      </c>
      <c r="H112" s="72">
        <v>1.1000000000000001</v>
      </c>
      <c r="I112" s="72">
        <v>0</v>
      </c>
      <c r="J112" s="72">
        <v>3.4594594594594597</v>
      </c>
      <c r="K112" s="72">
        <v>9.3749999999999986E-2</v>
      </c>
      <c r="L112" s="72">
        <v>0.35294117647058815</v>
      </c>
      <c r="M112" s="67">
        <f t="shared" si="3"/>
        <v>1.2411123512753928</v>
      </c>
      <c r="N112" s="67">
        <f t="shared" si="4"/>
        <v>-2.2686835413183646</v>
      </c>
      <c r="O112" s="67">
        <f t="shared" si="5"/>
        <v>-0.60613580357031605</v>
      </c>
      <c r="P112" s="4"/>
    </row>
    <row r="113" spans="1:16" x14ac:dyDescent="0.35">
      <c r="A113" s="4"/>
      <c r="B113" s="10" t="s">
        <v>8</v>
      </c>
      <c r="C113" s="2" t="s">
        <v>329</v>
      </c>
      <c r="D113" s="72">
        <v>28.444444444444443</v>
      </c>
      <c r="E113" s="72">
        <v>15.555555555555555</v>
      </c>
      <c r="F113" s="72">
        <v>3.5555555555555554</v>
      </c>
      <c r="G113" s="72">
        <v>7.3777777777777782</v>
      </c>
      <c r="H113" s="72">
        <v>3.3777777777777773</v>
      </c>
      <c r="I113" s="72">
        <v>0</v>
      </c>
      <c r="J113" s="72">
        <v>1.8285714285714285</v>
      </c>
      <c r="K113" s="72">
        <v>0.125</v>
      </c>
      <c r="L113" s="72">
        <v>0.54216867469879526</v>
      </c>
      <c r="M113" s="67">
        <f t="shared" si="3"/>
        <v>0.60353502187025809</v>
      </c>
      <c r="N113" s="67">
        <f t="shared" si="4"/>
        <v>-1.9459101490553135</v>
      </c>
      <c r="O113" s="67">
        <f t="shared" si="5"/>
        <v>0.1690763300439343</v>
      </c>
      <c r="P113" s="4"/>
    </row>
    <row r="114" spans="1:16" x14ac:dyDescent="0.35">
      <c r="A114" s="4"/>
      <c r="B114" s="10" t="s">
        <v>8</v>
      </c>
      <c r="C114" s="2" t="s">
        <v>329</v>
      </c>
      <c r="D114" s="72">
        <v>25.599999999999998</v>
      </c>
      <c r="E114" s="72">
        <v>14.133333333333333</v>
      </c>
      <c r="F114" s="72">
        <v>9.7777777777777768</v>
      </c>
      <c r="G114" s="72">
        <v>6.8444444444444441</v>
      </c>
      <c r="H114" s="72">
        <v>3.6444444444444439</v>
      </c>
      <c r="I114" s="72">
        <v>0</v>
      </c>
      <c r="J114" s="72">
        <v>1.811320754716981</v>
      </c>
      <c r="K114" s="72">
        <v>0.38194444444444442</v>
      </c>
      <c r="L114" s="72">
        <v>0.46753246753246758</v>
      </c>
      <c r="M114" s="67">
        <f t="shared" si="3"/>
        <v>0.59405627791571436</v>
      </c>
      <c r="N114" s="67">
        <f t="shared" si="4"/>
        <v>-0.48130318449966897</v>
      </c>
      <c r="O114" s="67">
        <f t="shared" si="5"/>
        <v>-0.13005312824819767</v>
      </c>
      <c r="P114" s="4"/>
    </row>
    <row r="115" spans="1:16" x14ac:dyDescent="0.35">
      <c r="A115" s="4"/>
      <c r="B115" s="10" t="s">
        <v>8</v>
      </c>
      <c r="C115" s="2" t="s">
        <v>329</v>
      </c>
      <c r="D115" s="72">
        <v>14.222222222222221</v>
      </c>
      <c r="E115" s="72">
        <v>8.4444444444444446</v>
      </c>
      <c r="F115" s="72">
        <v>3.1111111111111107</v>
      </c>
      <c r="G115" s="72">
        <v>3.7333333333333334</v>
      </c>
      <c r="H115" s="72">
        <v>1.8666666666666667</v>
      </c>
      <c r="I115" s="72">
        <v>0</v>
      </c>
      <c r="J115" s="72">
        <v>1.6842105263157894</v>
      </c>
      <c r="K115" s="72">
        <v>0.21874999999999997</v>
      </c>
      <c r="L115" s="72">
        <v>0.5</v>
      </c>
      <c r="M115" s="67">
        <f t="shared" si="3"/>
        <v>0.52129692363328606</v>
      </c>
      <c r="N115" s="67">
        <f t="shared" si="4"/>
        <v>-1.2729656758128876</v>
      </c>
      <c r="O115" s="67">
        <f t="shared" si="5"/>
        <v>0</v>
      </c>
      <c r="P115" s="4"/>
    </row>
    <row r="116" spans="1:16" x14ac:dyDescent="0.35">
      <c r="A116" s="4"/>
      <c r="B116" s="10" t="s">
        <v>8</v>
      </c>
      <c r="C116" s="2" t="s">
        <v>330</v>
      </c>
      <c r="D116" s="72">
        <v>16.444444444444443</v>
      </c>
      <c r="E116" s="72">
        <v>10.31111111111111</v>
      </c>
      <c r="F116" s="72">
        <v>6.6666666666666661</v>
      </c>
      <c r="G116" s="72">
        <v>5.155555555555555</v>
      </c>
      <c r="H116" s="72">
        <v>3.0222222222222221</v>
      </c>
      <c r="I116" s="72">
        <v>0</v>
      </c>
      <c r="J116" s="72">
        <v>1.5948275862068966</v>
      </c>
      <c r="K116" s="72">
        <v>0.40540540540540543</v>
      </c>
      <c r="L116" s="72">
        <v>0.4137931034482758</v>
      </c>
      <c r="M116" s="67">
        <f t="shared" si="3"/>
        <v>0.46676563397196019</v>
      </c>
      <c r="N116" s="67">
        <f t="shared" si="4"/>
        <v>-0.38299225225610556</v>
      </c>
      <c r="O116" s="67">
        <f t="shared" si="5"/>
        <v>-0.34830669426821603</v>
      </c>
      <c r="P116" s="4"/>
    </row>
    <row r="117" spans="1:16" x14ac:dyDescent="0.35">
      <c r="A117" s="4"/>
      <c r="B117" s="10" t="s">
        <v>8</v>
      </c>
      <c r="C117" s="2" t="s">
        <v>330</v>
      </c>
      <c r="D117" s="72">
        <v>16</v>
      </c>
      <c r="E117" s="72">
        <v>9.6888888888888882</v>
      </c>
      <c r="F117" s="72">
        <v>5.333333333333333</v>
      </c>
      <c r="G117" s="72">
        <v>5.5111111111111111</v>
      </c>
      <c r="H117" s="72">
        <v>3.822222222222222</v>
      </c>
      <c r="I117" s="72">
        <v>0</v>
      </c>
      <c r="J117" s="72">
        <v>1.6513761467889909</v>
      </c>
      <c r="K117" s="72">
        <v>0.33333333333333331</v>
      </c>
      <c r="L117" s="72">
        <v>0.30645161290322587</v>
      </c>
      <c r="M117" s="67">
        <f t="shared" si="3"/>
        <v>0.50160896866106675</v>
      </c>
      <c r="N117" s="67">
        <f t="shared" si="4"/>
        <v>-0.6931471805599454</v>
      </c>
      <c r="O117" s="67">
        <f t="shared" si="5"/>
        <v>-0.81676113652712168</v>
      </c>
      <c r="P117" s="4"/>
    </row>
    <row r="118" spans="1:16" x14ac:dyDescent="0.35">
      <c r="A118" s="4"/>
      <c r="B118" s="10" t="s">
        <v>8</v>
      </c>
      <c r="C118" s="2" t="s">
        <v>330</v>
      </c>
      <c r="D118" s="72">
        <v>14.044444444444444</v>
      </c>
      <c r="E118" s="72">
        <v>6.2222222222222214</v>
      </c>
      <c r="F118" s="72">
        <v>4.4444444444444446</v>
      </c>
      <c r="G118" s="72">
        <v>3.5555555555555554</v>
      </c>
      <c r="H118" s="72">
        <v>2.5777777777777775</v>
      </c>
      <c r="I118" s="72">
        <v>0</v>
      </c>
      <c r="J118" s="72">
        <v>2.2571428571428576</v>
      </c>
      <c r="K118" s="72">
        <v>0.31645569620253167</v>
      </c>
      <c r="L118" s="72">
        <v>0.27500000000000002</v>
      </c>
      <c r="M118" s="67">
        <f t="shared" si="3"/>
        <v>0.81409979097760798</v>
      </c>
      <c r="N118" s="67">
        <f t="shared" si="4"/>
        <v>-0.77010822169607351</v>
      </c>
      <c r="O118" s="67">
        <f t="shared" si="5"/>
        <v>-0.96940055718810336</v>
      </c>
      <c r="P118" s="4"/>
    </row>
    <row r="119" spans="1:16" x14ac:dyDescent="0.35">
      <c r="A119" s="4"/>
      <c r="B119" s="10" t="s">
        <v>8</v>
      </c>
      <c r="C119" s="2" t="s">
        <v>330</v>
      </c>
      <c r="D119" s="72">
        <v>11.111111111111111</v>
      </c>
      <c r="E119" s="72">
        <v>4.6222222222222218</v>
      </c>
      <c r="F119" s="72">
        <v>4.6222222222222218</v>
      </c>
      <c r="G119" s="72">
        <v>2.6666666666666665</v>
      </c>
      <c r="H119" s="72">
        <v>1.9555555555555557</v>
      </c>
      <c r="I119" s="72">
        <v>0</v>
      </c>
      <c r="J119" s="72">
        <v>2.4038461538461542</v>
      </c>
      <c r="K119" s="72">
        <v>0.41599999999999998</v>
      </c>
      <c r="L119" s="72">
        <v>0.26666666666666655</v>
      </c>
      <c r="M119" s="67">
        <f t="shared" si="3"/>
        <v>0.87707001872087387</v>
      </c>
      <c r="N119" s="67">
        <f t="shared" si="4"/>
        <v>-0.33921572256696397</v>
      </c>
      <c r="O119" s="67">
        <f t="shared" si="5"/>
        <v>-1.0116009116784805</v>
      </c>
      <c r="P119" s="4"/>
    </row>
    <row r="120" spans="1:16" x14ac:dyDescent="0.35">
      <c r="A120" s="4"/>
      <c r="B120" s="10" t="s">
        <v>8</v>
      </c>
      <c r="C120" s="2" t="s">
        <v>330</v>
      </c>
      <c r="D120" s="72">
        <v>11.733333333333333</v>
      </c>
      <c r="E120" s="72">
        <v>4.8</v>
      </c>
      <c r="F120" s="72">
        <v>4</v>
      </c>
      <c r="G120" s="72">
        <v>2.4888888888888885</v>
      </c>
      <c r="H120" s="72">
        <v>1.7777777777777777</v>
      </c>
      <c r="I120" s="72">
        <v>0</v>
      </c>
      <c r="J120" s="72">
        <v>2.4444444444444442</v>
      </c>
      <c r="K120" s="72">
        <v>0.34090909090909094</v>
      </c>
      <c r="L120" s="72">
        <v>0.28571428571428564</v>
      </c>
      <c r="M120" s="67">
        <f t="shared" si="3"/>
        <v>0.89381787602209639</v>
      </c>
      <c r="N120" s="67">
        <f t="shared" si="4"/>
        <v>-0.65924562888426386</v>
      </c>
      <c r="O120" s="67">
        <f t="shared" si="5"/>
        <v>-0.91629073187415544</v>
      </c>
      <c r="P120" s="4"/>
    </row>
    <row r="121" spans="1:16" x14ac:dyDescent="0.35">
      <c r="A121" s="4"/>
      <c r="B121" s="10" t="s">
        <v>8</v>
      </c>
      <c r="C121" s="2" t="s">
        <v>330</v>
      </c>
      <c r="D121" s="72">
        <v>8</v>
      </c>
      <c r="E121" s="72">
        <v>2.9333333333333331</v>
      </c>
      <c r="F121" s="72">
        <v>1.7777777777777777</v>
      </c>
      <c r="G121" s="72">
        <v>1.5111111111111111</v>
      </c>
      <c r="H121" s="72">
        <v>1.1555555555555554</v>
      </c>
      <c r="I121" s="72">
        <v>0</v>
      </c>
      <c r="J121" s="72">
        <v>2.7272727272727275</v>
      </c>
      <c r="K121" s="72">
        <v>0.22222222222222221</v>
      </c>
      <c r="L121" s="72">
        <v>0.23529411764705888</v>
      </c>
      <c r="M121" s="67">
        <f t="shared" si="3"/>
        <v>1.003302108863785</v>
      </c>
      <c r="N121" s="67">
        <f t="shared" si="4"/>
        <v>-1.2527629684953681</v>
      </c>
      <c r="O121" s="67">
        <f t="shared" si="5"/>
        <v>-1.1786549963416459</v>
      </c>
      <c r="P121" s="4"/>
    </row>
    <row r="122" spans="1:16" x14ac:dyDescent="0.35">
      <c r="A122" s="4"/>
      <c r="B122" s="10" t="s">
        <v>8</v>
      </c>
      <c r="C122" s="2" t="s">
        <v>330</v>
      </c>
      <c r="D122" s="72">
        <v>7.6444444444444439</v>
      </c>
      <c r="E122" s="72">
        <v>2.4</v>
      </c>
      <c r="F122" s="72">
        <v>1.7777777777777777</v>
      </c>
      <c r="G122" s="72">
        <v>1.1555555555555554</v>
      </c>
      <c r="H122" s="72">
        <v>0.88888888888888884</v>
      </c>
      <c r="I122" s="72">
        <v>0</v>
      </c>
      <c r="J122" s="72">
        <v>3.1851851851851851</v>
      </c>
      <c r="K122" s="72">
        <v>0.23255813953488372</v>
      </c>
      <c r="L122" s="72">
        <v>0.23076923076923073</v>
      </c>
      <c r="M122" s="67">
        <f t="shared" si="3"/>
        <v>1.1585104302491787</v>
      </c>
      <c r="N122" s="67">
        <f t="shared" si="4"/>
        <v>-1.1939224684724346</v>
      </c>
      <c r="O122" s="67">
        <f t="shared" si="5"/>
        <v>-1.2039728043259361</v>
      </c>
      <c r="P122" s="4"/>
    </row>
    <row r="123" spans="1:16" x14ac:dyDescent="0.35">
      <c r="A123" s="4"/>
      <c r="B123" s="10" t="s">
        <v>8</v>
      </c>
      <c r="C123" s="2" t="s">
        <v>331</v>
      </c>
      <c r="D123" s="72">
        <v>21.333333333333332</v>
      </c>
      <c r="E123" s="72">
        <v>9.9555555555555539</v>
      </c>
      <c r="F123" s="72">
        <v>9.7777777777777768</v>
      </c>
      <c r="G123" s="72">
        <v>5.2444444444444445</v>
      </c>
      <c r="H123" s="72">
        <v>3.6444444444444439</v>
      </c>
      <c r="I123" s="72">
        <v>0</v>
      </c>
      <c r="J123" s="72">
        <v>2.1428571428571432</v>
      </c>
      <c r="K123" s="72">
        <v>0.45833333333333331</v>
      </c>
      <c r="L123" s="72">
        <v>0.30508474576271194</v>
      </c>
      <c r="M123" s="67">
        <f t="shared" si="3"/>
        <v>0.76214005204689694</v>
      </c>
      <c r="N123" s="67">
        <f t="shared" si="4"/>
        <v>-0.16705408466316635</v>
      </c>
      <c r="O123" s="67">
        <f t="shared" si="5"/>
        <v>-0.82320030880814277</v>
      </c>
      <c r="P123" s="4"/>
    </row>
    <row r="124" spans="1:16" x14ac:dyDescent="0.35">
      <c r="A124" s="4"/>
      <c r="B124" s="10" t="s">
        <v>8</v>
      </c>
      <c r="C124" s="2" t="s">
        <v>331</v>
      </c>
      <c r="D124" s="72">
        <v>16.62222222222222</v>
      </c>
      <c r="E124" s="72">
        <v>6.488888888888888</v>
      </c>
      <c r="F124" s="72">
        <v>3.5555555555555554</v>
      </c>
      <c r="G124" s="72">
        <v>3.2888888888888888</v>
      </c>
      <c r="H124" s="72">
        <v>2.4</v>
      </c>
      <c r="I124" s="72">
        <v>0</v>
      </c>
      <c r="J124" s="72">
        <v>2.5616438356164384</v>
      </c>
      <c r="K124" s="72">
        <v>0.21390374331550804</v>
      </c>
      <c r="L124" s="72">
        <v>0.27027027027027029</v>
      </c>
      <c r="M124" s="67">
        <f t="shared" si="3"/>
        <v>0.94064917570619555</v>
      </c>
      <c r="N124" s="67">
        <f t="shared" si="4"/>
        <v>-1.3015531326648</v>
      </c>
      <c r="O124" s="67">
        <f t="shared" si="5"/>
        <v>-0.99325177301028333</v>
      </c>
      <c r="P124" s="4"/>
    </row>
    <row r="125" spans="1:16" x14ac:dyDescent="0.35">
      <c r="A125" s="4"/>
      <c r="B125" s="10" t="s">
        <v>8</v>
      </c>
      <c r="C125" s="2" t="s">
        <v>200</v>
      </c>
      <c r="D125" s="72">
        <v>24.533333333333335</v>
      </c>
      <c r="E125" s="72">
        <v>16.533333333333335</v>
      </c>
      <c r="F125" s="72">
        <v>11.555555555555555</v>
      </c>
      <c r="G125" s="72">
        <v>7.1111111111111107</v>
      </c>
      <c r="H125" s="72">
        <v>3.1999999999999997</v>
      </c>
      <c r="I125" s="72">
        <v>0</v>
      </c>
      <c r="J125" s="72">
        <v>1.4838709677419355</v>
      </c>
      <c r="K125" s="72">
        <v>0.47101449275362317</v>
      </c>
      <c r="L125" s="72">
        <v>0.55000000000000004</v>
      </c>
      <c r="M125" s="67">
        <f t="shared" si="3"/>
        <v>0.39465419200394874</v>
      </c>
      <c r="N125" s="67">
        <f t="shared" si="4"/>
        <v>-0.11607217125275414</v>
      </c>
      <c r="O125" s="67">
        <f t="shared" si="5"/>
        <v>0.20067069546215141</v>
      </c>
      <c r="P125" s="4"/>
    </row>
    <row r="126" spans="1:16" x14ac:dyDescent="0.35">
      <c r="A126" s="4"/>
      <c r="B126" s="10" t="s">
        <v>8</v>
      </c>
      <c r="C126" s="2" t="s">
        <v>200</v>
      </c>
      <c r="D126" s="72">
        <v>17.600000000000001</v>
      </c>
      <c r="E126" s="72">
        <v>9.9555555555555539</v>
      </c>
      <c r="F126" s="72">
        <v>7.1111111111111107</v>
      </c>
      <c r="G126" s="72">
        <v>5.333333333333333</v>
      </c>
      <c r="H126" s="72">
        <v>3.9111111111111114</v>
      </c>
      <c r="I126" s="72">
        <v>0</v>
      </c>
      <c r="J126" s="72">
        <v>1.7678571428571432</v>
      </c>
      <c r="K126" s="72">
        <v>0.40404040404040398</v>
      </c>
      <c r="L126" s="72">
        <v>0.26666666666666655</v>
      </c>
      <c r="M126" s="67">
        <f t="shared" si="3"/>
        <v>0.56976815939944092</v>
      </c>
      <c r="N126" s="67">
        <f t="shared" si="4"/>
        <v>-0.38865798979178334</v>
      </c>
      <c r="O126" s="67">
        <f t="shared" si="5"/>
        <v>-1.0116009116784805</v>
      </c>
      <c r="P126" s="4"/>
    </row>
    <row r="127" spans="1:16" x14ac:dyDescent="0.35">
      <c r="A127" s="4"/>
      <c r="B127" s="10" t="s">
        <v>8</v>
      </c>
      <c r="C127" s="2" t="s">
        <v>200</v>
      </c>
      <c r="D127" s="72">
        <v>12.444444444444443</v>
      </c>
      <c r="E127" s="72">
        <v>5.333333333333333</v>
      </c>
      <c r="F127" s="72">
        <v>3.1111111111111107</v>
      </c>
      <c r="G127" s="72">
        <v>2.8444444444444446</v>
      </c>
      <c r="H127" s="72">
        <v>1.9555555555555557</v>
      </c>
      <c r="I127" s="72">
        <v>0</v>
      </c>
      <c r="J127" s="72">
        <v>2.333333333333333</v>
      </c>
      <c r="K127" s="72">
        <v>0.25</v>
      </c>
      <c r="L127" s="72">
        <v>0.31249999999999994</v>
      </c>
      <c r="M127" s="67">
        <f t="shared" si="3"/>
        <v>0.84729786038720345</v>
      </c>
      <c r="N127" s="67">
        <f t="shared" si="4"/>
        <v>-1.0986122886681098</v>
      </c>
      <c r="O127" s="67">
        <f t="shared" si="5"/>
        <v>-0.78845736036427028</v>
      </c>
      <c r="P127" s="4"/>
    </row>
    <row r="128" spans="1:16" x14ac:dyDescent="0.35">
      <c r="A128" s="4"/>
      <c r="B128" s="10" t="s">
        <v>8</v>
      </c>
      <c r="C128" s="2" t="s">
        <v>332</v>
      </c>
      <c r="D128" s="72">
        <v>16.266666666666666</v>
      </c>
      <c r="E128" s="72">
        <v>8.4444444444444446</v>
      </c>
      <c r="F128" s="72">
        <v>8</v>
      </c>
      <c r="G128" s="72">
        <v>4.0888888888888886</v>
      </c>
      <c r="H128" s="72">
        <v>2.3111111111111109</v>
      </c>
      <c r="I128" s="72">
        <v>0</v>
      </c>
      <c r="J128" s="72">
        <v>1.926315789473684</v>
      </c>
      <c r="K128" s="72">
        <v>0.49180327868852464</v>
      </c>
      <c r="L128" s="72">
        <v>0.43478260869565216</v>
      </c>
      <c r="M128" s="67">
        <f t="shared" si="3"/>
        <v>0.65560926124088004</v>
      </c>
      <c r="N128" s="67">
        <f t="shared" si="4"/>
        <v>-3.2789822822990609E-2</v>
      </c>
      <c r="O128" s="67">
        <f t="shared" si="5"/>
        <v>-0.26236426446749112</v>
      </c>
      <c r="P128" s="4"/>
    </row>
    <row r="129" spans="1:16" x14ac:dyDescent="0.35">
      <c r="A129" s="4"/>
      <c r="B129" s="10" t="s">
        <v>8</v>
      </c>
      <c r="C129" s="2" t="s">
        <v>332</v>
      </c>
      <c r="D129" s="72">
        <v>11.377777777777778</v>
      </c>
      <c r="E129" s="72">
        <v>5.7777777777777777</v>
      </c>
      <c r="F129" s="72">
        <v>4</v>
      </c>
      <c r="G129" s="72">
        <v>2.6666666666666665</v>
      </c>
      <c r="H129" s="72">
        <v>1.7777777777777777</v>
      </c>
      <c r="I129" s="72">
        <v>0</v>
      </c>
      <c r="J129" s="72">
        <v>1.9692307692307693</v>
      </c>
      <c r="K129" s="72">
        <v>0.3515625</v>
      </c>
      <c r="L129" s="72">
        <v>0.33333333333333331</v>
      </c>
      <c r="M129" s="67">
        <f t="shared" si="3"/>
        <v>0.67764299402398009</v>
      </c>
      <c r="N129" s="67">
        <f t="shared" si="4"/>
        <v>-0.6121781180262782</v>
      </c>
      <c r="O129" s="67">
        <f t="shared" si="5"/>
        <v>-0.6931471805599454</v>
      </c>
      <c r="P129" s="4"/>
    </row>
    <row r="130" spans="1:16" x14ac:dyDescent="0.35">
      <c r="A130" s="4"/>
      <c r="B130" s="10" t="s">
        <v>8</v>
      </c>
      <c r="C130" s="2" t="s">
        <v>199</v>
      </c>
      <c r="D130" s="72">
        <v>16.266666666666666</v>
      </c>
      <c r="E130" s="72">
        <v>7.2888888888888879</v>
      </c>
      <c r="F130" s="72">
        <v>5.333333333333333</v>
      </c>
      <c r="G130" s="72">
        <v>3.5555555555555554</v>
      </c>
      <c r="H130" s="72">
        <v>2.7555555555555555</v>
      </c>
      <c r="I130" s="72">
        <v>0</v>
      </c>
      <c r="J130" s="72">
        <v>2.2317073170731709</v>
      </c>
      <c r="K130" s="72">
        <v>0.32786885245901637</v>
      </c>
      <c r="L130" s="72">
        <v>0.22499999999999995</v>
      </c>
      <c r="M130" s="67">
        <f t="shared" si="3"/>
        <v>0.8027669055771679</v>
      </c>
      <c r="N130" s="67">
        <f t="shared" si="4"/>
        <v>-0.7178397931503171</v>
      </c>
      <c r="O130" s="67">
        <f t="shared" si="5"/>
        <v>-1.2367626271489272</v>
      </c>
      <c r="P130" s="4"/>
    </row>
    <row r="131" spans="1:16" x14ac:dyDescent="0.35">
      <c r="A131" s="4"/>
      <c r="B131" s="10" t="s">
        <v>8</v>
      </c>
      <c r="C131" s="2" t="s">
        <v>199</v>
      </c>
      <c r="D131" s="72">
        <v>5.6888888888888891</v>
      </c>
      <c r="E131" s="72">
        <v>2.2222222222222223</v>
      </c>
      <c r="F131" s="72">
        <v>2.6666666666666665</v>
      </c>
      <c r="G131" s="72">
        <v>1.2444444444444442</v>
      </c>
      <c r="H131" s="72">
        <v>0.79999999999999993</v>
      </c>
      <c r="I131" s="72">
        <v>0</v>
      </c>
      <c r="J131" s="72">
        <v>2.56</v>
      </c>
      <c r="K131" s="72">
        <v>0.46874999999999994</v>
      </c>
      <c r="L131" s="72">
        <v>0.3571428571428571</v>
      </c>
      <c r="M131" s="67">
        <f t="shared" si="3"/>
        <v>0.94000725849147115</v>
      </c>
      <c r="N131" s="67">
        <f t="shared" si="4"/>
        <v>-0.12516314295400616</v>
      </c>
      <c r="O131" s="67">
        <f t="shared" si="5"/>
        <v>-0.58778666490211917</v>
      </c>
      <c r="P131" s="4"/>
    </row>
    <row r="132" spans="1:16" x14ac:dyDescent="0.35">
      <c r="A132" s="4"/>
      <c r="B132" s="10" t="s">
        <v>8</v>
      </c>
      <c r="C132" s="2" t="s">
        <v>198</v>
      </c>
      <c r="D132" s="72">
        <v>20.533333333333335</v>
      </c>
      <c r="E132" s="72">
        <v>12.266666666666667</v>
      </c>
      <c r="F132" s="72">
        <v>10.222222222222221</v>
      </c>
      <c r="G132" s="72">
        <v>5.7777777777777777</v>
      </c>
      <c r="H132" s="72">
        <v>3.0222222222222221</v>
      </c>
      <c r="I132" s="72">
        <v>0</v>
      </c>
      <c r="J132" s="72">
        <v>1.673913043478261</v>
      </c>
      <c r="K132" s="72">
        <v>0.49783549783549774</v>
      </c>
      <c r="L132" s="72">
        <v>0.47692307692307695</v>
      </c>
      <c r="M132" s="67">
        <f t="shared" si="3"/>
        <v>0.51516402536458894</v>
      </c>
      <c r="N132" s="67">
        <f t="shared" si="4"/>
        <v>-8.6580627431149908E-3</v>
      </c>
      <c r="O132" s="67">
        <f t="shared" si="5"/>
        <v>-9.2373320131014916E-2</v>
      </c>
      <c r="P132" s="4"/>
    </row>
    <row r="133" spans="1:16" x14ac:dyDescent="0.35">
      <c r="A133" s="4"/>
      <c r="B133" s="10" t="s">
        <v>8</v>
      </c>
      <c r="C133" s="2" t="s">
        <v>198</v>
      </c>
      <c r="D133" s="72">
        <v>16.711111111111112</v>
      </c>
      <c r="E133" s="72">
        <v>7.6444444444444439</v>
      </c>
      <c r="F133" s="72">
        <v>7.5555555555555554</v>
      </c>
      <c r="G133" s="72">
        <v>4</v>
      </c>
      <c r="H133" s="72">
        <v>2.1333333333333333</v>
      </c>
      <c r="I133" s="72">
        <v>0</v>
      </c>
      <c r="J133" s="72">
        <v>2.1860465116279073</v>
      </c>
      <c r="K133" s="72">
        <v>0.45212765957446804</v>
      </c>
      <c r="L133" s="72">
        <v>0.46666666666666667</v>
      </c>
      <c r="M133" s="67">
        <f t="shared" si="3"/>
        <v>0.78209466657644167</v>
      </c>
      <c r="N133" s="67">
        <f t="shared" si="4"/>
        <v>-0.19207773173931936</v>
      </c>
      <c r="O133" s="67">
        <f t="shared" si="5"/>
        <v>-0.13353139262452263</v>
      </c>
      <c r="P133" s="4"/>
    </row>
    <row r="134" spans="1:16" x14ac:dyDescent="0.35">
      <c r="A134" s="4"/>
      <c r="B134" s="10" t="s">
        <v>8</v>
      </c>
      <c r="C134" s="2" t="s">
        <v>198</v>
      </c>
      <c r="D134" s="72">
        <v>9.9555555555555539</v>
      </c>
      <c r="E134" s="72">
        <v>2.4888888888888885</v>
      </c>
      <c r="F134" s="72">
        <v>2.6666666666666665</v>
      </c>
      <c r="G134" s="72">
        <v>1.4222222222222223</v>
      </c>
      <c r="H134" s="72">
        <v>0.71111111111111114</v>
      </c>
      <c r="I134" s="72">
        <v>0</v>
      </c>
      <c r="J134" s="72">
        <v>4</v>
      </c>
      <c r="K134" s="72">
        <v>0.2678571428571429</v>
      </c>
      <c r="L134" s="72">
        <v>0.5</v>
      </c>
      <c r="M134" s="67">
        <f t="shared" si="3"/>
        <v>1.3862943611198906</v>
      </c>
      <c r="N134" s="67">
        <f t="shared" si="4"/>
        <v>-1.0055218656020974</v>
      </c>
      <c r="O134" s="67">
        <f t="shared" si="5"/>
        <v>0</v>
      </c>
      <c r="P134" s="4"/>
    </row>
    <row r="135" spans="1:16" x14ac:dyDescent="0.35">
      <c r="A135" s="4"/>
      <c r="B135" s="10" t="s">
        <v>8</v>
      </c>
      <c r="C135" s="2" t="s">
        <v>333</v>
      </c>
      <c r="D135" s="72">
        <v>15.822222222222223</v>
      </c>
      <c r="E135" s="72">
        <v>8.6222222222222218</v>
      </c>
      <c r="F135" s="72">
        <v>8.8888888888888893</v>
      </c>
      <c r="G135" s="72">
        <v>4.8</v>
      </c>
      <c r="H135" s="72">
        <v>4.3555555555555561</v>
      </c>
      <c r="I135" s="72">
        <v>0</v>
      </c>
      <c r="J135" s="72">
        <v>1.8350515463917527</v>
      </c>
      <c r="K135" s="72">
        <v>0.5617977528089888</v>
      </c>
      <c r="L135" s="72">
        <v>9.2592592592592449E-2</v>
      </c>
      <c r="M135" s="67">
        <f t="shared" si="3"/>
        <v>0.60707257178870244</v>
      </c>
      <c r="N135" s="67">
        <f t="shared" si="4"/>
        <v>0.24846135929849972</v>
      </c>
      <c r="O135" s="67">
        <f t="shared" si="5"/>
        <v>-2.2823823856765282</v>
      </c>
      <c r="P135" s="4"/>
    </row>
    <row r="136" spans="1:16" x14ac:dyDescent="0.35">
      <c r="A136" s="4"/>
      <c r="B136" s="10" t="s">
        <v>8</v>
      </c>
      <c r="C136" s="2" t="s">
        <v>333</v>
      </c>
      <c r="D136" s="72">
        <v>6.2222222222222214</v>
      </c>
      <c r="E136" s="72">
        <v>2.6666666666666665</v>
      </c>
      <c r="F136" s="72">
        <v>2.6666666666666665</v>
      </c>
      <c r="G136" s="72">
        <v>1.3333333333333333</v>
      </c>
      <c r="H136" s="72">
        <v>1.0666666666666667</v>
      </c>
      <c r="I136" s="72">
        <v>0</v>
      </c>
      <c r="J136" s="72">
        <v>2.333333333333333</v>
      </c>
      <c r="K136" s="72">
        <v>0.4285714285714286</v>
      </c>
      <c r="L136" s="72">
        <v>0.19999999999999996</v>
      </c>
      <c r="M136" s="67">
        <f t="shared" si="3"/>
        <v>0.84729786038720345</v>
      </c>
      <c r="N136" s="67">
        <f t="shared" si="4"/>
        <v>-0.28768207245178079</v>
      </c>
      <c r="O136" s="67">
        <f t="shared" si="5"/>
        <v>-1.3862943611198908</v>
      </c>
      <c r="P136" s="4"/>
    </row>
    <row r="137" spans="1:16" x14ac:dyDescent="0.35">
      <c r="A137" s="4"/>
      <c r="B137" s="10" t="s">
        <v>8</v>
      </c>
      <c r="C137" s="2" t="s">
        <v>197</v>
      </c>
      <c r="D137" s="72">
        <v>17.333333333333332</v>
      </c>
      <c r="E137" s="72">
        <v>7.5555555555555554</v>
      </c>
      <c r="F137" s="72">
        <v>7.1111111111111107</v>
      </c>
      <c r="G137" s="72">
        <v>3.9111111111111114</v>
      </c>
      <c r="H137" s="72">
        <v>2.1333333333333333</v>
      </c>
      <c r="I137" s="72">
        <v>0</v>
      </c>
      <c r="J137" s="72">
        <v>2.2941176470588234</v>
      </c>
      <c r="K137" s="72">
        <v>0.41025641025641024</v>
      </c>
      <c r="L137" s="72">
        <v>0.45454545454545459</v>
      </c>
      <c r="M137" s="67">
        <f t="shared" si="3"/>
        <v>0.83034830207343024</v>
      </c>
      <c r="N137" s="67">
        <f t="shared" si="4"/>
        <v>-0.36290549368936847</v>
      </c>
      <c r="O137" s="67">
        <f t="shared" si="5"/>
        <v>-0.18232155679395445</v>
      </c>
      <c r="P137" s="4"/>
    </row>
    <row r="138" spans="1:16" x14ac:dyDescent="0.35">
      <c r="A138" s="4"/>
      <c r="B138" s="10" t="s">
        <v>8</v>
      </c>
      <c r="C138" s="2" t="s">
        <v>197</v>
      </c>
      <c r="D138" s="72">
        <v>15.111111111111111</v>
      </c>
      <c r="E138" s="72">
        <v>6.2222222222222214</v>
      </c>
      <c r="F138" s="72">
        <v>2.6666666666666665</v>
      </c>
      <c r="G138" s="72">
        <v>3.1999999999999997</v>
      </c>
      <c r="H138" s="72">
        <v>1.7777777777777777</v>
      </c>
      <c r="I138" s="72">
        <v>0</v>
      </c>
      <c r="J138" s="72">
        <v>2.4285714285714288</v>
      </c>
      <c r="K138" s="72">
        <v>0.1764705882352941</v>
      </c>
      <c r="L138" s="72">
        <v>0.44444444444444442</v>
      </c>
      <c r="M138" s="67">
        <f t="shared" si="3"/>
        <v>0.88730319500090293</v>
      </c>
      <c r="N138" s="67">
        <f t="shared" si="4"/>
        <v>-1.5404450409471491</v>
      </c>
      <c r="O138" s="67">
        <f t="shared" si="5"/>
        <v>-0.22314355131420985</v>
      </c>
      <c r="P138" s="4"/>
    </row>
    <row r="139" spans="1:16" x14ac:dyDescent="0.35">
      <c r="A139" s="4"/>
      <c r="B139" s="10" t="s">
        <v>8</v>
      </c>
      <c r="C139" s="2" t="s">
        <v>197</v>
      </c>
      <c r="D139" s="72">
        <v>13.333333333333332</v>
      </c>
      <c r="E139" s="72">
        <v>5.333333333333333</v>
      </c>
      <c r="F139" s="72">
        <v>1.7777777777777777</v>
      </c>
      <c r="G139" s="72">
        <v>2.1333333333333333</v>
      </c>
      <c r="H139" s="72">
        <v>1.5111111111111111</v>
      </c>
      <c r="I139" s="72">
        <v>0</v>
      </c>
      <c r="J139" s="72">
        <v>2.5</v>
      </c>
      <c r="K139" s="72">
        <v>0.13333333333333333</v>
      </c>
      <c r="L139" s="72">
        <v>0.29166666666666669</v>
      </c>
      <c r="M139" s="67">
        <f t="shared" si="3"/>
        <v>0.91629073187415511</v>
      </c>
      <c r="N139" s="67">
        <f t="shared" si="4"/>
        <v>-1.8718021769015916</v>
      </c>
      <c r="O139" s="67">
        <f t="shared" si="5"/>
        <v>-0.8873031950009026</v>
      </c>
      <c r="P139" s="4"/>
    </row>
    <row r="140" spans="1:16" x14ac:dyDescent="0.35">
      <c r="A140" s="4"/>
      <c r="B140" s="10" t="s">
        <v>8</v>
      </c>
      <c r="C140" s="2" t="s">
        <v>197</v>
      </c>
      <c r="D140" s="72">
        <v>9.6</v>
      </c>
      <c r="E140" s="72">
        <v>3.2888888888888888</v>
      </c>
      <c r="F140" s="72">
        <v>1.3333333333333333</v>
      </c>
      <c r="G140" s="72">
        <v>1.1555555555555554</v>
      </c>
      <c r="H140" s="72">
        <v>0.97777777777777786</v>
      </c>
      <c r="I140" s="72">
        <v>0</v>
      </c>
      <c r="J140" s="72">
        <v>2.9189189189189189</v>
      </c>
      <c r="K140" s="72">
        <v>0.1388888888888889</v>
      </c>
      <c r="L140" s="72">
        <v>0.15384615384615369</v>
      </c>
      <c r="M140" s="67">
        <f t="shared" ref="M140:M170" si="6">LN(J140)</f>
        <v>1.0712133144799951</v>
      </c>
      <c r="N140" s="67">
        <f t="shared" ref="N140:N170" si="7">LN(K140/(1-K140))</f>
        <v>-1.824549292051046</v>
      </c>
      <c r="O140" s="67">
        <f t="shared" ref="O140:O170" si="8">LN(L140/(1-L140))</f>
        <v>-1.7047480922384264</v>
      </c>
      <c r="P140" s="4"/>
    </row>
    <row r="141" spans="1:16" x14ac:dyDescent="0.35">
      <c r="A141" s="4"/>
      <c r="B141" s="10" t="s">
        <v>8</v>
      </c>
      <c r="C141" s="2" t="s">
        <v>197</v>
      </c>
      <c r="D141" s="72">
        <v>5.7777777777777777</v>
      </c>
      <c r="E141" s="72">
        <v>1.5999999999999999</v>
      </c>
      <c r="F141" s="72">
        <v>0.71111111111111114</v>
      </c>
      <c r="G141" s="72">
        <v>0.71111111111111114</v>
      </c>
      <c r="H141" s="72">
        <v>0.53333333333333333</v>
      </c>
      <c r="I141" s="72">
        <v>0</v>
      </c>
      <c r="J141" s="72">
        <v>3.6111111111111112</v>
      </c>
      <c r="K141" s="72">
        <v>0.12307692307692308</v>
      </c>
      <c r="L141" s="72">
        <v>0.25000000000000006</v>
      </c>
      <c r="M141" s="67">
        <f t="shared" si="6"/>
        <v>1.2840155119994725</v>
      </c>
      <c r="N141" s="67">
        <f t="shared" si="7"/>
        <v>-1.9636097261547141</v>
      </c>
      <c r="O141" s="67">
        <f t="shared" si="8"/>
        <v>-1.0986122886681093</v>
      </c>
      <c r="P141" s="4"/>
    </row>
    <row r="142" spans="1:16" x14ac:dyDescent="0.35">
      <c r="A142" s="4"/>
      <c r="B142" s="10" t="s">
        <v>8</v>
      </c>
      <c r="C142" s="2" t="s">
        <v>209</v>
      </c>
      <c r="D142" s="72">
        <v>19.288888888888888</v>
      </c>
      <c r="E142" s="72">
        <v>10.222222222222221</v>
      </c>
      <c r="F142" s="72">
        <v>6.6666666666666661</v>
      </c>
      <c r="G142" s="72">
        <v>5.4222222222222216</v>
      </c>
      <c r="H142" s="72">
        <v>4.177777777777778</v>
      </c>
      <c r="I142" s="72">
        <v>0</v>
      </c>
      <c r="J142" s="72">
        <v>1.8869565217391304</v>
      </c>
      <c r="K142" s="72">
        <v>0.34562211981566821</v>
      </c>
      <c r="L142" s="72">
        <v>0.22950819672131134</v>
      </c>
      <c r="M142" s="67">
        <f t="shared" si="6"/>
        <v>0.63496522517720944</v>
      </c>
      <c r="N142" s="67">
        <f t="shared" si="7"/>
        <v>-0.6383389440649504</v>
      </c>
      <c r="O142" s="67">
        <f t="shared" si="8"/>
        <v>-1.2110902720948007</v>
      </c>
      <c r="P142" s="4"/>
    </row>
    <row r="143" spans="1:16" x14ac:dyDescent="0.35">
      <c r="A143" s="4"/>
      <c r="B143" s="10" t="s">
        <v>8</v>
      </c>
      <c r="C143" s="2" t="s">
        <v>209</v>
      </c>
      <c r="D143" s="72">
        <v>16.888888888888889</v>
      </c>
      <c r="E143" s="72">
        <v>9.3333333333333321</v>
      </c>
      <c r="F143" s="72">
        <v>7.1111111111111107</v>
      </c>
      <c r="G143" s="72">
        <v>4.8888888888888884</v>
      </c>
      <c r="H143" s="72">
        <v>3.1111111111111107</v>
      </c>
      <c r="I143" s="72">
        <v>0</v>
      </c>
      <c r="J143" s="72">
        <v>1.8095238095238098</v>
      </c>
      <c r="K143" s="72">
        <v>0.42105263157894735</v>
      </c>
      <c r="L143" s="72">
        <v>0.36363636363636365</v>
      </c>
      <c r="M143" s="67">
        <f t="shared" si="6"/>
        <v>0.59306372200296287</v>
      </c>
      <c r="N143" s="67">
        <f t="shared" si="7"/>
        <v>-0.31845373111853476</v>
      </c>
      <c r="O143" s="67">
        <f t="shared" si="8"/>
        <v>-0.55961578793542255</v>
      </c>
      <c r="P143" s="4"/>
    </row>
    <row r="144" spans="1:16" x14ac:dyDescent="0.35">
      <c r="A144" s="4"/>
      <c r="B144" s="10" t="s">
        <v>8</v>
      </c>
      <c r="C144" s="2" t="s">
        <v>209</v>
      </c>
      <c r="D144" s="72">
        <v>17.600000000000001</v>
      </c>
      <c r="E144" s="72">
        <v>8.3555555555555561</v>
      </c>
      <c r="F144" s="72">
        <v>7.1111111111111107</v>
      </c>
      <c r="G144" s="72">
        <v>4.0888888888888886</v>
      </c>
      <c r="H144" s="72">
        <v>3.0222222222222221</v>
      </c>
      <c r="I144" s="72">
        <v>0</v>
      </c>
      <c r="J144" s="72">
        <v>2.1063829787234041</v>
      </c>
      <c r="K144" s="72">
        <v>0.40404040404040398</v>
      </c>
      <c r="L144" s="72">
        <v>0.26086956521739124</v>
      </c>
      <c r="M144" s="67">
        <f t="shared" si="6"/>
        <v>0.74497224842453125</v>
      </c>
      <c r="N144" s="67">
        <f t="shared" si="7"/>
        <v>-0.38865798979178334</v>
      </c>
      <c r="O144" s="67">
        <f t="shared" si="8"/>
        <v>-1.0414538748281614</v>
      </c>
      <c r="P144" s="4"/>
    </row>
    <row r="145" spans="1:16" x14ac:dyDescent="0.35">
      <c r="A145" s="4"/>
      <c r="B145" s="10" t="s">
        <v>8</v>
      </c>
      <c r="C145" s="2" t="s">
        <v>209</v>
      </c>
      <c r="D145" s="72">
        <v>13.422222222222221</v>
      </c>
      <c r="E145" s="72">
        <v>6.3999999999999995</v>
      </c>
      <c r="F145" s="72">
        <v>3.1111111111111107</v>
      </c>
      <c r="G145" s="72">
        <v>3.3777777777777773</v>
      </c>
      <c r="H145" s="72">
        <v>2.7555555555555555</v>
      </c>
      <c r="I145" s="72">
        <v>0</v>
      </c>
      <c r="J145" s="72">
        <v>2.0972222222222223</v>
      </c>
      <c r="K145" s="72">
        <v>0.23178807947019867</v>
      </c>
      <c r="L145" s="72">
        <v>0.18421052631578938</v>
      </c>
      <c r="M145" s="67">
        <f t="shared" si="6"/>
        <v>0.74061371779886909</v>
      </c>
      <c r="N145" s="67">
        <f t="shared" si="7"/>
        <v>-1.198242129616951</v>
      </c>
      <c r="O145" s="67">
        <f t="shared" si="8"/>
        <v>-1.4880770554298335</v>
      </c>
      <c r="P145" s="4"/>
    </row>
    <row r="146" spans="1:16" x14ac:dyDescent="0.35">
      <c r="A146" s="4"/>
      <c r="B146" s="10" t="s">
        <v>8</v>
      </c>
      <c r="C146" s="2" t="s">
        <v>209</v>
      </c>
      <c r="D146" s="72">
        <v>14.488888888888889</v>
      </c>
      <c r="E146" s="72">
        <v>6.0444444444444443</v>
      </c>
      <c r="F146" s="72">
        <v>3.2888888888888888</v>
      </c>
      <c r="G146" s="72">
        <v>2.8444444444444446</v>
      </c>
      <c r="H146" s="72">
        <v>2.4888888888888885</v>
      </c>
      <c r="I146" s="72">
        <v>0</v>
      </c>
      <c r="J146" s="72">
        <v>2.3970588235294117</v>
      </c>
      <c r="K146" s="72">
        <v>0.22699386503067484</v>
      </c>
      <c r="L146" s="72">
        <v>0.12500000000000017</v>
      </c>
      <c r="M146" s="67">
        <f t="shared" si="6"/>
        <v>0.87424249563065559</v>
      </c>
      <c r="N146" s="67">
        <f t="shared" si="7"/>
        <v>-1.2253639943072536</v>
      </c>
      <c r="O146" s="67">
        <f t="shared" si="8"/>
        <v>-1.9459101490553119</v>
      </c>
      <c r="P146" s="4"/>
    </row>
    <row r="147" spans="1:16" x14ac:dyDescent="0.35">
      <c r="A147" s="4"/>
      <c r="B147" s="10" t="s">
        <v>8</v>
      </c>
      <c r="C147" s="2" t="s">
        <v>209</v>
      </c>
      <c r="D147" s="72">
        <v>8</v>
      </c>
      <c r="E147" s="72">
        <v>2.9333333333333331</v>
      </c>
      <c r="F147" s="72">
        <v>1.3333333333333333</v>
      </c>
      <c r="G147" s="72">
        <v>1.5111111111111111</v>
      </c>
      <c r="H147" s="72">
        <v>1.0666666666666667</v>
      </c>
      <c r="I147" s="72">
        <v>0</v>
      </c>
      <c r="J147" s="72">
        <v>2.7272727272727275</v>
      </c>
      <c r="K147" s="72">
        <v>0.16666666666666666</v>
      </c>
      <c r="L147" s="72">
        <v>0.29411764705882354</v>
      </c>
      <c r="M147" s="67">
        <f t="shared" si="6"/>
        <v>1.003302108863785</v>
      </c>
      <c r="N147" s="67">
        <f t="shared" si="7"/>
        <v>-1.6094379124341005</v>
      </c>
      <c r="O147" s="67">
        <f t="shared" si="8"/>
        <v>-0.87546873735389974</v>
      </c>
      <c r="P147" s="4"/>
    </row>
    <row r="148" spans="1:16" x14ac:dyDescent="0.35">
      <c r="A148" s="4"/>
      <c r="B148" s="10" t="s">
        <v>8</v>
      </c>
      <c r="C148" s="2" t="s">
        <v>208</v>
      </c>
      <c r="D148" s="72">
        <v>23.822222222222223</v>
      </c>
      <c r="E148" s="72">
        <v>12.088888888888889</v>
      </c>
      <c r="F148" s="72">
        <v>10.666666666666666</v>
      </c>
      <c r="G148" s="72">
        <v>4.8</v>
      </c>
      <c r="H148" s="72">
        <v>3.1111111111111107</v>
      </c>
      <c r="I148" s="72">
        <v>0</v>
      </c>
      <c r="J148" s="72">
        <v>1.9705882352941178</v>
      </c>
      <c r="K148" s="72">
        <v>0.44776119402985071</v>
      </c>
      <c r="L148" s="72">
        <v>0.35185185185185192</v>
      </c>
      <c r="M148" s="67">
        <f t="shared" si="6"/>
        <v>0.67833209477480472</v>
      </c>
      <c r="N148" s="67">
        <f t="shared" si="7"/>
        <v>-0.20972053098206928</v>
      </c>
      <c r="O148" s="67">
        <f t="shared" si="8"/>
        <v>-0.61090908232297314</v>
      </c>
      <c r="P148" s="4"/>
    </row>
    <row r="149" spans="1:16" x14ac:dyDescent="0.35">
      <c r="A149" s="4"/>
      <c r="B149" s="10" t="s">
        <v>8</v>
      </c>
      <c r="C149" s="2" t="s">
        <v>208</v>
      </c>
      <c r="D149" s="72">
        <v>21.244444444444444</v>
      </c>
      <c r="E149" s="72">
        <v>8.8888888888888893</v>
      </c>
      <c r="F149" s="72">
        <v>8.4444444444444446</v>
      </c>
      <c r="G149" s="72">
        <v>4.977777777777777</v>
      </c>
      <c r="H149" s="72">
        <v>3.3777777777777773</v>
      </c>
      <c r="I149" s="72">
        <v>0</v>
      </c>
      <c r="J149" s="72">
        <v>2.3899999999999997</v>
      </c>
      <c r="K149" s="72">
        <v>0.39748953974895401</v>
      </c>
      <c r="L149" s="72">
        <v>0.3214285714285714</v>
      </c>
      <c r="M149" s="67">
        <f t="shared" si="6"/>
        <v>0.87129336594341922</v>
      </c>
      <c r="N149" s="67">
        <f t="shared" si="7"/>
        <v>-0.41593640797545961</v>
      </c>
      <c r="O149" s="67">
        <f t="shared" si="8"/>
        <v>-0.74721440183022125</v>
      </c>
      <c r="P149" s="4"/>
    </row>
    <row r="150" spans="1:16" x14ac:dyDescent="0.35">
      <c r="A150" s="4"/>
      <c r="B150" s="10" t="s">
        <v>8</v>
      </c>
      <c r="C150" s="2" t="s">
        <v>208</v>
      </c>
      <c r="D150" s="72">
        <v>20.444444444444443</v>
      </c>
      <c r="E150" s="72">
        <v>7.8222222222222229</v>
      </c>
      <c r="F150" s="72">
        <v>7.5555555555555554</v>
      </c>
      <c r="G150" s="72">
        <v>4.2666666666666666</v>
      </c>
      <c r="H150" s="72">
        <v>3.2888888888888888</v>
      </c>
      <c r="I150" s="72">
        <v>0</v>
      </c>
      <c r="J150" s="72">
        <v>2.6136363636363633</v>
      </c>
      <c r="K150" s="72">
        <v>0.36956521739130438</v>
      </c>
      <c r="L150" s="72">
        <v>0.22916666666666669</v>
      </c>
      <c r="M150" s="67">
        <f t="shared" si="6"/>
        <v>0.96074249444498883</v>
      </c>
      <c r="N150" s="67">
        <f t="shared" si="7"/>
        <v>-0.53408248593025764</v>
      </c>
      <c r="O150" s="67">
        <f t="shared" si="8"/>
        <v>-1.2130226398458537</v>
      </c>
      <c r="P150" s="4"/>
    </row>
    <row r="151" spans="1:16" x14ac:dyDescent="0.35">
      <c r="A151" s="4"/>
      <c r="B151" s="10" t="s">
        <v>8</v>
      </c>
      <c r="C151" s="2" t="s">
        <v>208</v>
      </c>
      <c r="D151" s="72">
        <v>13.066666666666665</v>
      </c>
      <c r="E151" s="72">
        <v>6.7555555555555546</v>
      </c>
      <c r="F151" s="72">
        <v>2.6666666666666665</v>
      </c>
      <c r="G151" s="72">
        <v>3.2888888888888888</v>
      </c>
      <c r="H151" s="72">
        <v>2.9333333333333331</v>
      </c>
      <c r="I151" s="72">
        <v>0</v>
      </c>
      <c r="J151" s="72">
        <v>1.9342105263157894</v>
      </c>
      <c r="K151" s="72">
        <v>0.20408163265306126</v>
      </c>
      <c r="L151" s="72">
        <v>0.10810810810810813</v>
      </c>
      <c r="M151" s="67">
        <f t="shared" si="6"/>
        <v>0.65969924649240519</v>
      </c>
      <c r="N151" s="67">
        <f t="shared" si="7"/>
        <v>-1.3609765531356006</v>
      </c>
      <c r="O151" s="67">
        <f t="shared" si="8"/>
        <v>-2.1102132003465894</v>
      </c>
      <c r="P151" s="4"/>
    </row>
    <row r="152" spans="1:16" x14ac:dyDescent="0.35">
      <c r="A152" s="4"/>
      <c r="B152" s="10" t="s">
        <v>8</v>
      </c>
      <c r="C152" s="2" t="s">
        <v>208</v>
      </c>
      <c r="D152" s="72">
        <v>14.577777777777776</v>
      </c>
      <c r="E152" s="72">
        <v>5.4222222222222216</v>
      </c>
      <c r="F152" s="72">
        <v>1.7777777777777777</v>
      </c>
      <c r="G152" s="72">
        <v>1.7777777777777777</v>
      </c>
      <c r="H152" s="72">
        <v>1.4222222222222223</v>
      </c>
      <c r="I152" s="72">
        <v>0</v>
      </c>
      <c r="J152" s="72">
        <v>2.6885245901639343</v>
      </c>
      <c r="K152" s="72">
        <v>0.12195121951219513</v>
      </c>
      <c r="L152" s="72">
        <v>0.19999999999999993</v>
      </c>
      <c r="M152" s="67">
        <f t="shared" si="6"/>
        <v>0.98899256365088717</v>
      </c>
      <c r="N152" s="67">
        <f t="shared" si="7"/>
        <v>-1.9740810260220096</v>
      </c>
      <c r="O152" s="67">
        <f t="shared" si="8"/>
        <v>-1.386294361119891</v>
      </c>
      <c r="P152" s="4"/>
    </row>
    <row r="153" spans="1:16" x14ac:dyDescent="0.35">
      <c r="A153" s="4"/>
      <c r="B153" s="10" t="s">
        <v>8</v>
      </c>
      <c r="C153" s="2" t="s">
        <v>208</v>
      </c>
      <c r="D153" s="72">
        <v>12.62222222222222</v>
      </c>
      <c r="E153" s="72">
        <v>3.3777777777777773</v>
      </c>
      <c r="F153" s="72">
        <v>2.2222222222222223</v>
      </c>
      <c r="G153" s="72">
        <v>1.8666666666666667</v>
      </c>
      <c r="H153" s="72">
        <v>1.5999999999999999</v>
      </c>
      <c r="I153" s="72">
        <v>0</v>
      </c>
      <c r="J153" s="72">
        <v>3.7368421052631575</v>
      </c>
      <c r="K153" s="72">
        <v>0.17605633802816906</v>
      </c>
      <c r="L153" s="72">
        <v>0.14285714285714293</v>
      </c>
      <c r="M153" s="67">
        <f t="shared" si="6"/>
        <v>1.3182408978748748</v>
      </c>
      <c r="N153" s="67">
        <f t="shared" si="7"/>
        <v>-1.5432981099295551</v>
      </c>
      <c r="O153" s="67">
        <f t="shared" si="8"/>
        <v>-1.7917594692280543</v>
      </c>
      <c r="P153" s="4"/>
    </row>
    <row r="154" spans="1:16" x14ac:dyDescent="0.35">
      <c r="A154" s="4"/>
      <c r="B154" s="10" t="s">
        <v>8</v>
      </c>
      <c r="C154" s="2" t="s">
        <v>207</v>
      </c>
      <c r="D154" s="72">
        <v>22.488888888888887</v>
      </c>
      <c r="E154" s="72">
        <v>10.933333333333334</v>
      </c>
      <c r="F154" s="72">
        <v>9.7777777777777768</v>
      </c>
      <c r="G154" s="72">
        <v>4.3555555555555561</v>
      </c>
      <c r="H154" s="72">
        <v>1.5111111111111111</v>
      </c>
      <c r="I154" s="72">
        <v>0</v>
      </c>
      <c r="J154" s="72">
        <v>2.0569105691056908</v>
      </c>
      <c r="K154" s="72">
        <v>0.43478260869565216</v>
      </c>
      <c r="L154" s="72">
        <v>0.65306122448979598</v>
      </c>
      <c r="M154" s="67">
        <f t="shared" si="6"/>
        <v>0.72120513335510261</v>
      </c>
      <c r="N154" s="67">
        <f t="shared" si="7"/>
        <v>-0.26236426446749112</v>
      </c>
      <c r="O154" s="67">
        <f t="shared" si="8"/>
        <v>0.63252255874351071</v>
      </c>
      <c r="P154" s="4"/>
    </row>
    <row r="155" spans="1:16" x14ac:dyDescent="0.35">
      <c r="A155" s="4"/>
      <c r="B155" s="10" t="s">
        <v>8</v>
      </c>
      <c r="C155" s="2" t="s">
        <v>207</v>
      </c>
      <c r="D155" s="72">
        <v>20.177777777777777</v>
      </c>
      <c r="E155" s="72">
        <v>9.2444444444444436</v>
      </c>
      <c r="F155" s="72">
        <v>8.8888888888888893</v>
      </c>
      <c r="G155" s="72">
        <v>4.7111111111111104</v>
      </c>
      <c r="H155" s="72">
        <v>2.0444444444444443</v>
      </c>
      <c r="I155" s="72">
        <v>0</v>
      </c>
      <c r="J155" s="72">
        <v>2.1826923076923079</v>
      </c>
      <c r="K155" s="72">
        <v>0.44052863436123352</v>
      </c>
      <c r="L155" s="72">
        <v>0.56603773584905659</v>
      </c>
      <c r="M155" s="67">
        <f t="shared" si="6"/>
        <v>0.78055911834003011</v>
      </c>
      <c r="N155" s="67">
        <f t="shared" si="7"/>
        <v>-0.2390169004704997</v>
      </c>
      <c r="O155" s="67">
        <f t="shared" si="8"/>
        <v>0.26570316573300568</v>
      </c>
      <c r="P155" s="4"/>
    </row>
    <row r="156" spans="1:16" x14ac:dyDescent="0.35">
      <c r="A156" s="4"/>
      <c r="B156" s="10" t="s">
        <v>8</v>
      </c>
      <c r="C156" s="2" t="s">
        <v>207</v>
      </c>
      <c r="D156" s="72">
        <v>15.822222222222223</v>
      </c>
      <c r="E156" s="72">
        <v>7.1111111111111107</v>
      </c>
      <c r="F156" s="72">
        <v>4.4444444444444446</v>
      </c>
      <c r="G156" s="72">
        <v>3.4666666666666663</v>
      </c>
      <c r="H156" s="72">
        <v>1.3333333333333333</v>
      </c>
      <c r="I156" s="72">
        <v>0</v>
      </c>
      <c r="J156" s="72">
        <v>2.2250000000000001</v>
      </c>
      <c r="K156" s="72">
        <v>0.2808988764044944</v>
      </c>
      <c r="L156" s="72">
        <v>0.61538461538461531</v>
      </c>
      <c r="M156" s="67">
        <f t="shared" si="6"/>
        <v>0.79975691561820361</v>
      </c>
      <c r="N156" s="67">
        <f t="shared" si="7"/>
        <v>-0.94000725849147093</v>
      </c>
      <c r="O156" s="67">
        <f t="shared" si="8"/>
        <v>0.47000362924573519</v>
      </c>
      <c r="P156" s="4"/>
    </row>
    <row r="157" spans="1:16" x14ac:dyDescent="0.35">
      <c r="A157" s="4"/>
      <c r="B157" s="10" t="s">
        <v>8</v>
      </c>
      <c r="C157" s="2" t="s">
        <v>207</v>
      </c>
      <c r="D157" s="72">
        <v>13.333333333333332</v>
      </c>
      <c r="E157" s="72">
        <v>6.2222222222222214</v>
      </c>
      <c r="F157" s="72">
        <v>2.2222222222222223</v>
      </c>
      <c r="G157" s="72">
        <v>3.3777777777777773</v>
      </c>
      <c r="H157" s="72">
        <v>1.1555555555555554</v>
      </c>
      <c r="I157" s="72">
        <v>0</v>
      </c>
      <c r="J157" s="72">
        <v>2.1428571428571428</v>
      </c>
      <c r="K157" s="72">
        <v>0.16666666666666669</v>
      </c>
      <c r="L157" s="72">
        <v>0.6578947368421052</v>
      </c>
      <c r="M157" s="67">
        <f t="shared" si="6"/>
        <v>0.76214005204689672</v>
      </c>
      <c r="N157" s="67">
        <f t="shared" si="7"/>
        <v>-1.6094379124341003</v>
      </c>
      <c r="O157" s="67">
        <f t="shared" si="8"/>
        <v>0.65392646740666371</v>
      </c>
      <c r="P157" s="4"/>
    </row>
    <row r="158" spans="1:16" x14ac:dyDescent="0.35">
      <c r="A158" s="4"/>
      <c r="B158" s="10" t="s">
        <v>8</v>
      </c>
      <c r="C158" s="2" t="s">
        <v>207</v>
      </c>
      <c r="D158" s="72">
        <v>11.466666666666667</v>
      </c>
      <c r="E158" s="72">
        <v>4.5333333333333323</v>
      </c>
      <c r="F158" s="72">
        <v>2.2222222222222223</v>
      </c>
      <c r="G158" s="72">
        <v>2.2222222222222223</v>
      </c>
      <c r="H158" s="72">
        <v>0.71111111111111114</v>
      </c>
      <c r="I158" s="72">
        <v>0</v>
      </c>
      <c r="J158" s="72">
        <v>2.5294117647058831</v>
      </c>
      <c r="K158" s="72">
        <v>0.19379844961240311</v>
      </c>
      <c r="L158" s="72">
        <v>0.67999999999999994</v>
      </c>
      <c r="M158" s="67">
        <f t="shared" si="6"/>
        <v>0.92798677163734666</v>
      </c>
      <c r="N158" s="67">
        <f t="shared" si="7"/>
        <v>-1.4255150742731719</v>
      </c>
      <c r="O158" s="67">
        <f t="shared" si="8"/>
        <v>0.75377180237637997</v>
      </c>
      <c r="P158" s="4"/>
    </row>
    <row r="159" spans="1:16" x14ac:dyDescent="0.35">
      <c r="A159" s="4"/>
      <c r="B159" s="10" t="s">
        <v>8</v>
      </c>
      <c r="C159" s="2" t="s">
        <v>234</v>
      </c>
      <c r="D159" s="72">
        <v>22.8</v>
      </c>
      <c r="E159" s="72">
        <v>15.3</v>
      </c>
      <c r="F159" s="72">
        <v>7.5</v>
      </c>
      <c r="G159" s="72">
        <v>7.1</v>
      </c>
      <c r="H159" s="72">
        <v>4.7</v>
      </c>
      <c r="I159" s="72">
        <v>0</v>
      </c>
      <c r="J159" s="72">
        <v>1.4901960784313726</v>
      </c>
      <c r="K159" s="72">
        <v>0.3289473684210526</v>
      </c>
      <c r="L159" s="72">
        <v>0.33802816901408445</v>
      </c>
      <c r="M159" s="67">
        <f t="shared" si="6"/>
        <v>0.39890770756200533</v>
      </c>
      <c r="N159" s="67">
        <f t="shared" si="7"/>
        <v>-0.71294980785612505</v>
      </c>
      <c r="O159" s="67">
        <f t="shared" si="8"/>
        <v>-0.67209377136211323</v>
      </c>
      <c r="P159" s="4"/>
    </row>
    <row r="160" spans="1:16" x14ac:dyDescent="0.35">
      <c r="A160" s="4"/>
      <c r="B160" s="10" t="s">
        <v>8</v>
      </c>
      <c r="C160" s="2" t="s">
        <v>234</v>
      </c>
      <c r="D160" s="72">
        <v>17.8</v>
      </c>
      <c r="E160" s="72">
        <v>11.8</v>
      </c>
      <c r="F160" s="72">
        <v>5.5</v>
      </c>
      <c r="G160" s="72">
        <v>5.8</v>
      </c>
      <c r="H160" s="72">
        <v>3.6</v>
      </c>
      <c r="I160" s="72">
        <v>0</v>
      </c>
      <c r="J160" s="72">
        <v>1.5084745762711864</v>
      </c>
      <c r="K160" s="72">
        <v>0.3089887640449438</v>
      </c>
      <c r="L160" s="72">
        <v>0.37931034482758619</v>
      </c>
      <c r="M160" s="67">
        <f t="shared" si="6"/>
        <v>0.41109892582642038</v>
      </c>
      <c r="N160" s="67">
        <f t="shared" si="7"/>
        <v>-0.80485117013994667</v>
      </c>
      <c r="O160" s="67">
        <f t="shared" si="8"/>
        <v>-0.49247648509779424</v>
      </c>
      <c r="P160" s="4"/>
    </row>
    <row r="161" spans="1:16" x14ac:dyDescent="0.35">
      <c r="A161" s="4"/>
      <c r="B161" s="10" t="s">
        <v>8</v>
      </c>
      <c r="C161" s="2" t="s">
        <v>234</v>
      </c>
      <c r="D161" s="72">
        <v>14.2</v>
      </c>
      <c r="E161" s="72">
        <v>6.6</v>
      </c>
      <c r="F161" s="72">
        <v>5.5</v>
      </c>
      <c r="G161" s="72">
        <v>3.6</v>
      </c>
      <c r="H161" s="72">
        <v>2.2999999999999998</v>
      </c>
      <c r="I161" s="72">
        <v>0</v>
      </c>
      <c r="J161" s="72">
        <v>2.1515151515151514</v>
      </c>
      <c r="K161" s="72">
        <v>0.38732394366197187</v>
      </c>
      <c r="L161" s="72">
        <v>0.36111111111111116</v>
      </c>
      <c r="M161" s="67">
        <f t="shared" si="6"/>
        <v>0.76617231557483512</v>
      </c>
      <c r="N161" s="67">
        <f t="shared" si="7"/>
        <v>-0.45857493342211264</v>
      </c>
      <c r="O161" s="67">
        <f t="shared" si="8"/>
        <v>-0.57054485846761283</v>
      </c>
      <c r="P161" s="4"/>
    </row>
    <row r="162" spans="1:16" x14ac:dyDescent="0.35">
      <c r="A162" s="4"/>
      <c r="B162" s="10" t="s">
        <v>8</v>
      </c>
      <c r="C162" s="2" t="s">
        <v>235</v>
      </c>
      <c r="D162" s="72">
        <v>24</v>
      </c>
      <c r="E162" s="72">
        <v>14</v>
      </c>
      <c r="F162" s="72">
        <v>7</v>
      </c>
      <c r="G162" s="72">
        <v>6.6</v>
      </c>
      <c r="H162" s="72">
        <v>4.5999999999999996</v>
      </c>
      <c r="I162" s="72">
        <v>0</v>
      </c>
      <c r="J162" s="72">
        <v>1.7142857142857142</v>
      </c>
      <c r="K162" s="72">
        <v>0.29166666666666669</v>
      </c>
      <c r="L162" s="72">
        <v>0.30303030303030304</v>
      </c>
      <c r="M162" s="67">
        <f t="shared" si="6"/>
        <v>0.5389965007326869</v>
      </c>
      <c r="N162" s="67">
        <f t="shared" si="7"/>
        <v>-0.8873031950009026</v>
      </c>
      <c r="O162" s="67">
        <f t="shared" si="8"/>
        <v>-0.832909122935104</v>
      </c>
      <c r="P162" s="4"/>
    </row>
    <row r="163" spans="1:16" x14ac:dyDescent="0.35">
      <c r="A163" s="4"/>
      <c r="B163" s="10" t="s">
        <v>8</v>
      </c>
      <c r="C163" s="2" t="s">
        <v>235</v>
      </c>
      <c r="D163" s="72">
        <v>24.2</v>
      </c>
      <c r="E163" s="72">
        <v>13.8</v>
      </c>
      <c r="F163" s="72">
        <v>10</v>
      </c>
      <c r="G163" s="72">
        <v>6.8</v>
      </c>
      <c r="H163" s="72">
        <v>3.8</v>
      </c>
      <c r="I163" s="72">
        <v>0</v>
      </c>
      <c r="J163" s="72">
        <v>1.7536231884057969</v>
      </c>
      <c r="K163" s="72">
        <v>0.41322314049586778</v>
      </c>
      <c r="L163" s="72">
        <v>0.44117647058823528</v>
      </c>
      <c r="M163" s="67">
        <f t="shared" si="6"/>
        <v>0.56168404099948155</v>
      </c>
      <c r="N163" s="67">
        <f t="shared" si="7"/>
        <v>-0.35065687161316944</v>
      </c>
      <c r="O163" s="67">
        <f t="shared" si="8"/>
        <v>-0.23638877806423039</v>
      </c>
      <c r="P163" s="4"/>
    </row>
    <row r="164" spans="1:16" x14ac:dyDescent="0.35">
      <c r="A164" s="4"/>
      <c r="B164" s="10" t="s">
        <v>8</v>
      </c>
      <c r="C164" s="2" t="s">
        <v>235</v>
      </c>
      <c r="D164" s="72">
        <v>16.7</v>
      </c>
      <c r="E164" s="72">
        <v>8</v>
      </c>
      <c r="F164" s="72">
        <v>4</v>
      </c>
      <c r="G164" s="72">
        <v>4.3</v>
      </c>
      <c r="H164" s="72">
        <v>3</v>
      </c>
      <c r="I164" s="72">
        <v>0</v>
      </c>
      <c r="J164" s="72">
        <v>2.0874999999999999</v>
      </c>
      <c r="K164" s="72">
        <v>0.23952095808383234</v>
      </c>
      <c r="L164" s="72">
        <v>0.30232558139534882</v>
      </c>
      <c r="M164" s="67">
        <f t="shared" si="6"/>
        <v>0.73596717774287346</v>
      </c>
      <c r="N164" s="67">
        <f t="shared" si="7"/>
        <v>-1.1553076323446549</v>
      </c>
      <c r="O164" s="67">
        <f t="shared" si="8"/>
        <v>-0.83624802420061872</v>
      </c>
      <c r="P164" s="4"/>
    </row>
    <row r="165" spans="1:16" x14ac:dyDescent="0.35">
      <c r="A165" s="4"/>
      <c r="B165" s="10" t="s">
        <v>8</v>
      </c>
      <c r="C165" s="2" t="s">
        <v>235</v>
      </c>
      <c r="D165" s="72">
        <v>15.2</v>
      </c>
      <c r="E165" s="72">
        <v>8</v>
      </c>
      <c r="F165" s="72">
        <v>4.5</v>
      </c>
      <c r="G165" s="72">
        <v>4.7</v>
      </c>
      <c r="H165" s="72">
        <v>3.5</v>
      </c>
      <c r="I165" s="72">
        <v>0</v>
      </c>
      <c r="J165" s="72">
        <v>1.9</v>
      </c>
      <c r="K165" s="72">
        <v>0.2960526315789474</v>
      </c>
      <c r="L165" s="72">
        <v>0.25531914893617025</v>
      </c>
      <c r="M165" s="67">
        <f t="shared" si="6"/>
        <v>0.64185388617239469</v>
      </c>
      <c r="N165" s="67">
        <f t="shared" si="7"/>
        <v>-0.86616634469158627</v>
      </c>
      <c r="O165" s="67">
        <f t="shared" si="8"/>
        <v>-1.0704414117014132</v>
      </c>
      <c r="P165" s="4"/>
    </row>
    <row r="166" spans="1:16" x14ac:dyDescent="0.35">
      <c r="A166" s="4"/>
      <c r="B166" s="10" t="s">
        <v>8</v>
      </c>
      <c r="C166" s="2" t="s">
        <v>235</v>
      </c>
      <c r="D166" s="72">
        <v>10</v>
      </c>
      <c r="E166" s="72">
        <v>4.5</v>
      </c>
      <c r="F166" s="72">
        <v>2.5</v>
      </c>
      <c r="G166" s="72">
        <v>2.2999999999999998</v>
      </c>
      <c r="H166" s="72">
        <v>1.8</v>
      </c>
      <c r="I166" s="72">
        <v>0</v>
      </c>
      <c r="J166" s="72">
        <v>2.2222222222222223</v>
      </c>
      <c r="K166" s="72">
        <v>0.25</v>
      </c>
      <c r="L166" s="72">
        <v>0.217391304347826</v>
      </c>
      <c r="M166" s="67">
        <f t="shared" si="6"/>
        <v>0.79850769621777162</v>
      </c>
      <c r="N166" s="67">
        <f t="shared" si="7"/>
        <v>-1.0986122886681098</v>
      </c>
      <c r="O166" s="67">
        <f t="shared" si="8"/>
        <v>-1.2809338454620649</v>
      </c>
      <c r="P166" s="4"/>
    </row>
    <row r="167" spans="1:16" x14ac:dyDescent="0.35">
      <c r="A167" s="4"/>
      <c r="B167" s="10" t="s">
        <v>8</v>
      </c>
      <c r="C167" s="2" t="s">
        <v>235</v>
      </c>
      <c r="D167" s="72">
        <v>8</v>
      </c>
      <c r="E167" s="72">
        <v>3</v>
      </c>
      <c r="F167" s="72">
        <v>1.5</v>
      </c>
      <c r="G167" s="72">
        <v>1.4</v>
      </c>
      <c r="H167" s="72">
        <v>1</v>
      </c>
      <c r="I167" s="72">
        <v>0</v>
      </c>
      <c r="J167" s="72">
        <v>2.6666666666666665</v>
      </c>
      <c r="K167" s="72">
        <v>0.1875</v>
      </c>
      <c r="L167" s="72">
        <v>0.28571428571428564</v>
      </c>
      <c r="M167" s="67">
        <f t="shared" si="6"/>
        <v>0.98082925301172619</v>
      </c>
      <c r="N167" s="67">
        <f t="shared" si="7"/>
        <v>-1.466337068793427</v>
      </c>
      <c r="O167" s="67">
        <f t="shared" si="8"/>
        <v>-0.91629073187415544</v>
      </c>
      <c r="P167" s="4"/>
    </row>
    <row r="168" spans="1:16" x14ac:dyDescent="0.35">
      <c r="A168" s="4"/>
      <c r="B168" s="10" t="s">
        <v>8</v>
      </c>
      <c r="C168" s="2" t="s">
        <v>236</v>
      </c>
      <c r="D168" s="72">
        <v>27.7</v>
      </c>
      <c r="E168" s="72">
        <v>15</v>
      </c>
      <c r="F168" s="72">
        <v>11</v>
      </c>
      <c r="G168" s="72">
        <v>7</v>
      </c>
      <c r="H168" s="72">
        <v>6</v>
      </c>
      <c r="I168" s="72">
        <v>0</v>
      </c>
      <c r="J168" s="72">
        <v>1.8466666666666667</v>
      </c>
      <c r="K168" s="72">
        <v>0.39711191335740076</v>
      </c>
      <c r="L168" s="72">
        <v>0.14285714285714285</v>
      </c>
      <c r="M168" s="67">
        <f t="shared" si="6"/>
        <v>0.61338221209108279</v>
      </c>
      <c r="N168" s="67">
        <f t="shared" si="7"/>
        <v>-0.41751344662433859</v>
      </c>
      <c r="O168" s="67">
        <f t="shared" si="8"/>
        <v>-1.791759469228055</v>
      </c>
      <c r="P168" s="4"/>
    </row>
    <row r="169" spans="1:16" x14ac:dyDescent="0.35">
      <c r="A169" s="4"/>
      <c r="B169" s="10" t="s">
        <v>8</v>
      </c>
      <c r="C169" s="2" t="s">
        <v>236</v>
      </c>
      <c r="D169" s="72">
        <v>18.5</v>
      </c>
      <c r="E169" s="72">
        <v>9</v>
      </c>
      <c r="F169" s="72">
        <v>4.5</v>
      </c>
      <c r="G169" s="72">
        <v>4.7</v>
      </c>
      <c r="H169" s="72">
        <v>4.2</v>
      </c>
      <c r="I169" s="72">
        <v>0</v>
      </c>
      <c r="J169" s="72">
        <v>2.0555555555555554</v>
      </c>
      <c r="K169" s="72">
        <v>0.24324324324324326</v>
      </c>
      <c r="L169" s="72">
        <v>0.10638297872340426</v>
      </c>
      <c r="M169" s="67">
        <f t="shared" si="6"/>
        <v>0.72054615474805961</v>
      </c>
      <c r="N169" s="67">
        <f t="shared" si="7"/>
        <v>-1.1349799328389845</v>
      </c>
      <c r="O169" s="67">
        <f t="shared" si="8"/>
        <v>-2.1282317058492679</v>
      </c>
      <c r="P169" s="4"/>
    </row>
    <row r="170" spans="1:16" x14ac:dyDescent="0.35">
      <c r="A170" s="4"/>
      <c r="B170" s="10" t="s">
        <v>8</v>
      </c>
      <c r="C170" s="2" t="s">
        <v>237</v>
      </c>
      <c r="D170" s="72">
        <v>24.5</v>
      </c>
      <c r="E170" s="72">
        <v>12.8</v>
      </c>
      <c r="F170" s="72">
        <v>8</v>
      </c>
      <c r="G170" s="72">
        <v>6.2</v>
      </c>
      <c r="H170" s="72">
        <v>3.5</v>
      </c>
      <c r="I170" s="72">
        <v>0</v>
      </c>
      <c r="J170" s="72">
        <v>1.9140625</v>
      </c>
      <c r="K170" s="72">
        <v>0.32653061224489793</v>
      </c>
      <c r="L170" s="72">
        <v>0.43548387096774194</v>
      </c>
      <c r="M170" s="67">
        <f t="shared" si="6"/>
        <v>0.64922794662510985</v>
      </c>
      <c r="N170" s="67">
        <f t="shared" si="7"/>
        <v>-0.7239188392266992</v>
      </c>
      <c r="O170" s="67">
        <f t="shared" si="8"/>
        <v>-0.25951119548508456</v>
      </c>
      <c r="P170" s="4"/>
    </row>
    <row r="171" spans="1:16" x14ac:dyDescent="0.35">
      <c r="A171" s="4"/>
      <c r="B171" s="4"/>
      <c r="C171" s="70" t="s">
        <v>5</v>
      </c>
      <c r="D171" s="71"/>
      <c r="E171" s="71"/>
      <c r="F171" s="71"/>
      <c r="G171" s="71"/>
      <c r="H171" s="71"/>
      <c r="I171" s="71"/>
      <c r="J171" s="71"/>
      <c r="K171" s="71"/>
      <c r="L171" s="71"/>
      <c r="M171" s="71"/>
      <c r="N171" s="71"/>
      <c r="O171" s="71"/>
      <c r="P171" s="4"/>
    </row>
    <row r="172" spans="1:16" x14ac:dyDescent="0.35">
      <c r="A172" s="4"/>
      <c r="B172" s="12" t="s">
        <v>7</v>
      </c>
      <c r="C172" s="183" t="s">
        <v>0</v>
      </c>
      <c r="D172" s="56">
        <f>MIN(D11:D90)</f>
        <v>4.1911764705882355</v>
      </c>
      <c r="E172" s="56">
        <f t="shared" ref="E172:L172" si="9">MIN(E11:E90)</f>
        <v>0.80882352941176483</v>
      </c>
      <c r="F172" s="56">
        <f t="shared" si="9"/>
        <v>0.68493150684931503</v>
      </c>
      <c r="G172" s="56">
        <f t="shared" si="9"/>
        <v>0.36764705882352944</v>
      </c>
      <c r="H172" s="56">
        <f t="shared" si="9"/>
        <v>0.25735294117647062</v>
      </c>
      <c r="I172" s="56">
        <f t="shared" si="9"/>
        <v>0</v>
      </c>
      <c r="J172" s="56">
        <f t="shared" si="9"/>
        <v>1.24</v>
      </c>
      <c r="K172" s="56">
        <f t="shared" si="9"/>
        <v>5.8823529411764712E-2</v>
      </c>
      <c r="L172" s="56">
        <f t="shared" si="9"/>
        <v>5.8823529411764677E-2</v>
      </c>
      <c r="M172" s="112"/>
      <c r="N172" s="56"/>
      <c r="O172" s="56"/>
      <c r="P172" s="4"/>
    </row>
    <row r="173" spans="1:16" x14ac:dyDescent="0.35">
      <c r="A173" s="4"/>
      <c r="B173" s="12" t="s">
        <v>7</v>
      </c>
      <c r="C173" s="187">
        <v>0.05</v>
      </c>
      <c r="D173" s="56">
        <f>PERCENTILE(D11:D90,0.05)</f>
        <v>5.3676470588235299</v>
      </c>
      <c r="E173" s="56">
        <f t="shared" ref="E173:L173" si="10">PERCENTILE(E11:E90,0.05)</f>
        <v>1.6159382767191384</v>
      </c>
      <c r="F173" s="56">
        <f t="shared" si="10"/>
        <v>0.73529411764705888</v>
      </c>
      <c r="G173" s="56">
        <f t="shared" si="10"/>
        <v>0.68826064908722118</v>
      </c>
      <c r="H173" s="56">
        <f t="shared" si="10"/>
        <v>0.54987322515212989</v>
      </c>
      <c r="I173" s="56">
        <f t="shared" si="10"/>
        <v>0</v>
      </c>
      <c r="J173" s="56">
        <f t="shared" si="10"/>
        <v>1.6648333333333334</v>
      </c>
      <c r="K173" s="56">
        <f t="shared" si="10"/>
        <v>8.7892720306513406E-2</v>
      </c>
      <c r="L173" s="56">
        <f t="shared" si="10"/>
        <v>0.1111111111111112</v>
      </c>
      <c r="M173" s="112"/>
      <c r="N173" s="56"/>
      <c r="O173" s="56"/>
      <c r="P173" s="4"/>
    </row>
    <row r="174" spans="1:16" x14ac:dyDescent="0.35">
      <c r="A174" s="4"/>
      <c r="B174" s="12" t="s">
        <v>7</v>
      </c>
      <c r="C174" s="187">
        <v>0.95</v>
      </c>
      <c r="D174" s="56">
        <f>PERCENTILE(D11:D90,0.95)</f>
        <v>17.734999999999992</v>
      </c>
      <c r="E174" s="56">
        <f t="shared" ref="E174:L174" si="11">PERCENTILE(E11:E90,0.95)</f>
        <v>9.8799999999999955</v>
      </c>
      <c r="F174" s="56">
        <f t="shared" si="11"/>
        <v>7.0249999999999986</v>
      </c>
      <c r="G174" s="56">
        <f t="shared" si="11"/>
        <v>5</v>
      </c>
      <c r="H174" s="56">
        <f t="shared" si="11"/>
        <v>3.9149999999999991</v>
      </c>
      <c r="I174" s="56">
        <f t="shared" si="11"/>
        <v>0</v>
      </c>
      <c r="J174" s="56">
        <f t="shared" si="11"/>
        <v>4.2177777777777772</v>
      </c>
      <c r="K174" s="56">
        <f t="shared" si="11"/>
        <v>0.40083333333333332</v>
      </c>
      <c r="L174" s="56">
        <f t="shared" si="11"/>
        <v>0.43915441176470577</v>
      </c>
      <c r="M174" s="112"/>
      <c r="N174" s="56"/>
      <c r="O174" s="56"/>
      <c r="P174" s="4"/>
    </row>
    <row r="175" spans="1:16" x14ac:dyDescent="0.35">
      <c r="A175" s="4"/>
      <c r="B175" s="12" t="s">
        <v>7</v>
      </c>
      <c r="C175" s="183" t="s">
        <v>3</v>
      </c>
      <c r="D175" s="56">
        <f>MAX(D11:D90)</f>
        <v>27.5</v>
      </c>
      <c r="E175" s="56">
        <f t="shared" ref="E175:L175" si="12">MAX(E11:E90)</f>
        <v>15.2</v>
      </c>
      <c r="F175" s="56">
        <f t="shared" si="12"/>
        <v>10</v>
      </c>
      <c r="G175" s="56">
        <f t="shared" si="12"/>
        <v>7.4</v>
      </c>
      <c r="H175" s="56">
        <f t="shared" si="12"/>
        <v>6.2</v>
      </c>
      <c r="I175" s="56">
        <f t="shared" si="12"/>
        <v>0</v>
      </c>
      <c r="J175" s="56">
        <f t="shared" si="12"/>
        <v>6.6363636363636358</v>
      </c>
      <c r="K175" s="56">
        <f t="shared" si="12"/>
        <v>0.56000000000000005</v>
      </c>
      <c r="L175" s="56">
        <f t="shared" si="12"/>
        <v>0.53846153846153844</v>
      </c>
      <c r="M175" s="112"/>
      <c r="N175" s="56"/>
      <c r="O175" s="56"/>
      <c r="P175" s="4"/>
    </row>
    <row r="176" spans="1:16" x14ac:dyDescent="0.35">
      <c r="A176" s="4"/>
      <c r="B176" s="12" t="s">
        <v>7</v>
      </c>
      <c r="C176" s="183" t="s">
        <v>34</v>
      </c>
      <c r="D176" s="68">
        <f>AVERAGE(D11:D90)</f>
        <v>11.112167973201705</v>
      </c>
      <c r="E176" s="68">
        <f t="shared" ref="E176:L176" si="13">AVERAGE(E11:E90)</f>
        <v>4.5287300639586077</v>
      </c>
      <c r="F176" s="68">
        <f t="shared" si="13"/>
        <v>3.0193037443785822</v>
      </c>
      <c r="G176" s="68">
        <f t="shared" si="13"/>
        <v>2.2524711424718076</v>
      </c>
      <c r="H176" s="68">
        <f t="shared" si="13"/>
        <v>1.7372100585061172</v>
      </c>
      <c r="I176" s="68">
        <f t="shared" si="13"/>
        <v>0</v>
      </c>
      <c r="J176" s="68">
        <f t="shared" si="13"/>
        <v>2.8095282432793174</v>
      </c>
      <c r="K176" s="68">
        <f t="shared" si="13"/>
        <v>0.25687746751474688</v>
      </c>
      <c r="L176" s="68">
        <f t="shared" si="13"/>
        <v>0.23394404429606125</v>
      </c>
      <c r="M176" s="109"/>
      <c r="N176" s="68"/>
      <c r="O176" s="68"/>
      <c r="P176" s="4"/>
    </row>
    <row r="177" spans="1:16" x14ac:dyDescent="0.35">
      <c r="A177" s="4"/>
      <c r="B177" s="12" t="s">
        <v>7</v>
      </c>
      <c r="C177" s="183" t="s">
        <v>54</v>
      </c>
      <c r="D177" s="68">
        <f>STDEVA(D11:D90)</f>
        <v>4.3512456533611346</v>
      </c>
      <c r="E177" s="68">
        <f t="shared" ref="E177:L177" si="14">STDEVA(E11:E90)</f>
        <v>2.7362025268204961</v>
      </c>
      <c r="F177" s="68">
        <f t="shared" si="14"/>
        <v>2.117505024868668</v>
      </c>
      <c r="G177" s="68">
        <f t="shared" si="14"/>
        <v>1.3445123932082006</v>
      </c>
      <c r="H177" s="68">
        <f t="shared" si="14"/>
        <v>1.0853787639075001</v>
      </c>
      <c r="I177" s="68">
        <f t="shared" si="14"/>
        <v>0</v>
      </c>
      <c r="J177" s="68">
        <f t="shared" si="14"/>
        <v>0.89233333670272608</v>
      </c>
      <c r="K177" s="68">
        <f t="shared" si="14"/>
        <v>0.1084224955473355</v>
      </c>
      <c r="L177" s="68">
        <f t="shared" si="14"/>
        <v>0.10529992103025083</v>
      </c>
      <c r="M177" s="109"/>
      <c r="N177" s="68"/>
      <c r="O177" s="68"/>
      <c r="P177" s="4"/>
    </row>
    <row r="178" spans="1:16" x14ac:dyDescent="0.35">
      <c r="A178" s="4"/>
      <c r="B178" s="11" t="s">
        <v>8</v>
      </c>
      <c r="C178" s="183" t="s">
        <v>0</v>
      </c>
      <c r="D178" s="57">
        <f>MIN(D91:D170)</f>
        <v>2.9411764705882355</v>
      </c>
      <c r="E178" s="57">
        <f t="shared" ref="E178:L178" si="15">MIN(E91:E170)</f>
        <v>1.25</v>
      </c>
      <c r="F178" s="57">
        <f t="shared" si="15"/>
        <v>0.36764705882352944</v>
      </c>
      <c r="G178" s="57">
        <f t="shared" si="15"/>
        <v>0.71111111111111114</v>
      </c>
      <c r="H178" s="57">
        <f t="shared" si="15"/>
        <v>0.51470588235294124</v>
      </c>
      <c r="I178" s="57">
        <f t="shared" si="15"/>
        <v>0</v>
      </c>
      <c r="J178" s="57">
        <f t="shared" si="15"/>
        <v>1.4838709677419355</v>
      </c>
      <c r="K178" s="57">
        <f t="shared" si="15"/>
        <v>7.0422535211267609E-2</v>
      </c>
      <c r="L178" s="57">
        <f t="shared" si="15"/>
        <v>9.2592592592592449E-2</v>
      </c>
      <c r="M178" s="110"/>
      <c r="N178" s="57"/>
      <c r="O178" s="57"/>
      <c r="P178" s="4"/>
    </row>
    <row r="179" spans="1:16" x14ac:dyDescent="0.35">
      <c r="A179" s="4"/>
      <c r="B179" s="11" t="s">
        <v>8</v>
      </c>
      <c r="C179" s="187">
        <v>0.05</v>
      </c>
      <c r="D179" s="57">
        <f>PERCENTILE(D91:D170,0.05)</f>
        <v>5.8771241830065364</v>
      </c>
      <c r="E179" s="57">
        <f t="shared" ref="E179:L179" si="16">PERCENTILE(E91:E170,0.05)</f>
        <v>1.9044117647058825</v>
      </c>
      <c r="F179" s="57">
        <f t="shared" si="16"/>
        <v>0.98676470588235299</v>
      </c>
      <c r="G179" s="57">
        <f t="shared" si="16"/>
        <v>0.99779411764705883</v>
      </c>
      <c r="H179" s="57">
        <f t="shared" si="16"/>
        <v>0.59941176470588231</v>
      </c>
      <c r="I179" s="57">
        <f t="shared" si="16"/>
        <v>0</v>
      </c>
      <c r="J179" s="57">
        <f t="shared" si="16"/>
        <v>1.6485487187598862</v>
      </c>
      <c r="K179" s="57">
        <f t="shared" si="16"/>
        <v>0.12167890125503197</v>
      </c>
      <c r="L179" s="57">
        <f t="shared" si="16"/>
        <v>0.14196428571428571</v>
      </c>
      <c r="M179" s="110"/>
      <c r="N179" s="57"/>
      <c r="O179" s="57"/>
      <c r="P179" s="4"/>
    </row>
    <row r="180" spans="1:16" x14ac:dyDescent="0.35">
      <c r="A180" s="4"/>
      <c r="B180" s="11" t="s">
        <v>8</v>
      </c>
      <c r="C180" s="187">
        <v>0.95</v>
      </c>
      <c r="D180" s="57">
        <f>PERCENTILE(D91:D170,0.95)</f>
        <v>24.501666666666665</v>
      </c>
      <c r="E180" s="57">
        <f t="shared" ref="E180:L180" si="17">PERCENTILE(E91:E170,0.95)</f>
        <v>14.176666666666664</v>
      </c>
      <c r="F180" s="57">
        <f t="shared" si="17"/>
        <v>10.011111111111111</v>
      </c>
      <c r="G180" s="57">
        <f t="shared" si="17"/>
        <v>6.8522222222222213</v>
      </c>
      <c r="H180" s="57">
        <f t="shared" si="17"/>
        <v>4.2077777777777774</v>
      </c>
      <c r="I180" s="57">
        <f t="shared" si="17"/>
        <v>0</v>
      </c>
      <c r="J180" s="57">
        <f t="shared" si="17"/>
        <v>4.0023809523809524</v>
      </c>
      <c r="K180" s="57">
        <f t="shared" si="17"/>
        <v>0.4688632246376811</v>
      </c>
      <c r="L180" s="57">
        <f t="shared" si="17"/>
        <v>0.65330290010741143</v>
      </c>
      <c r="M180" s="110"/>
      <c r="N180" s="57"/>
      <c r="O180" s="57"/>
      <c r="P180" s="4"/>
    </row>
    <row r="181" spans="1:16" x14ac:dyDescent="0.35">
      <c r="A181" s="4"/>
      <c r="B181" s="11" t="s">
        <v>8</v>
      </c>
      <c r="C181" s="183" t="s">
        <v>3</v>
      </c>
      <c r="D181" s="57">
        <f>MAX(D91:D170)</f>
        <v>28.444444444444443</v>
      </c>
      <c r="E181" s="57">
        <f t="shared" ref="E181:L181" si="18">MAX(E91:E170)</f>
        <v>16.533333333333335</v>
      </c>
      <c r="F181" s="57">
        <f t="shared" si="18"/>
        <v>11.555555555555555</v>
      </c>
      <c r="G181" s="57">
        <f t="shared" si="18"/>
        <v>7.3777777777777782</v>
      </c>
      <c r="H181" s="57">
        <f t="shared" si="18"/>
        <v>6</v>
      </c>
      <c r="I181" s="57">
        <f t="shared" si="18"/>
        <v>0</v>
      </c>
      <c r="J181" s="57">
        <f t="shared" si="18"/>
        <v>5.15</v>
      </c>
      <c r="K181" s="57">
        <f t="shared" si="18"/>
        <v>0.5617977528089888</v>
      </c>
      <c r="L181" s="57">
        <f t="shared" si="18"/>
        <v>0.70769230769230762</v>
      </c>
      <c r="M181" s="110"/>
      <c r="N181" s="57"/>
      <c r="O181" s="57"/>
      <c r="P181" s="4"/>
    </row>
    <row r="182" spans="1:16" x14ac:dyDescent="0.35">
      <c r="A182" s="4"/>
      <c r="B182" s="11" t="s">
        <v>8</v>
      </c>
      <c r="C182" s="183" t="s">
        <v>34</v>
      </c>
      <c r="D182" s="57">
        <f>AVERAGE(D91:D170)</f>
        <v>14.354571078431377</v>
      </c>
      <c r="E182" s="57">
        <f t="shared" ref="E182:L182" si="19">AVERAGE(E91:E170)</f>
        <v>6.6823611111111116</v>
      </c>
      <c r="F182" s="57">
        <f t="shared" si="19"/>
        <v>4.504566993464052</v>
      </c>
      <c r="G182" s="57">
        <f t="shared" si="19"/>
        <v>3.3294362745098041</v>
      </c>
      <c r="H182" s="57">
        <f t="shared" si="19"/>
        <v>2.1254942810457513</v>
      </c>
      <c r="I182" s="57">
        <f t="shared" si="19"/>
        <v>0</v>
      </c>
      <c r="J182" s="57">
        <f t="shared" si="19"/>
        <v>2.471206396335385</v>
      </c>
      <c r="K182" s="57">
        <f t="shared" si="19"/>
        <v>0.29389693145865736</v>
      </c>
      <c r="L182" s="57">
        <f t="shared" si="19"/>
        <v>0.35110368076956588</v>
      </c>
      <c r="M182" s="110"/>
      <c r="N182" s="57"/>
      <c r="O182" s="57"/>
      <c r="P182" s="4"/>
    </row>
    <row r="183" spans="1:16" x14ac:dyDescent="0.35">
      <c r="A183" s="4"/>
      <c r="B183" s="11" t="s">
        <v>8</v>
      </c>
      <c r="C183" s="183" t="s">
        <v>54</v>
      </c>
      <c r="D183" s="57">
        <f>STDEVA(D91:D170)</f>
        <v>5.8677147637527964</v>
      </c>
      <c r="E183" s="57">
        <f t="shared" ref="E183:L183" si="20">STDEVA(E91:E170)</f>
        <v>3.9326292236223401</v>
      </c>
      <c r="F183" s="57">
        <f t="shared" si="20"/>
        <v>2.9798358154734297</v>
      </c>
      <c r="G183" s="57">
        <f t="shared" si="20"/>
        <v>1.8822911936527333</v>
      </c>
      <c r="H183" s="57">
        <f t="shared" si="20"/>
        <v>1.2671003803861873</v>
      </c>
      <c r="I183" s="57">
        <f t="shared" si="20"/>
        <v>0</v>
      </c>
      <c r="J183" s="57">
        <f t="shared" si="20"/>
        <v>0.77806503833764173</v>
      </c>
      <c r="K183" s="57">
        <f t="shared" si="20"/>
        <v>0.11710898681285196</v>
      </c>
      <c r="L183" s="57">
        <f t="shared" si="20"/>
        <v>0.14429649670422079</v>
      </c>
      <c r="M183" s="110"/>
      <c r="N183" s="57"/>
      <c r="O183" s="57"/>
      <c r="P183" s="4"/>
    </row>
    <row r="184" spans="1:16" x14ac:dyDescent="0.35">
      <c r="A184" s="4"/>
      <c r="B184" s="4" t="s">
        <v>399</v>
      </c>
      <c r="C184" s="188" t="s">
        <v>49</v>
      </c>
      <c r="D184" s="21"/>
      <c r="E184" s="104">
        <v>8.964152912598156E-5</v>
      </c>
      <c r="F184" s="21"/>
      <c r="G184" s="21"/>
      <c r="H184" s="19"/>
      <c r="I184" s="19"/>
      <c r="J184" s="21"/>
      <c r="K184" s="21"/>
      <c r="L184" s="31"/>
      <c r="M184" s="113">
        <v>6.9810174480833855E-3</v>
      </c>
      <c r="N184" s="104">
        <v>4.5774676007514795E-2</v>
      </c>
      <c r="O184" s="104">
        <v>1.9685347089209714E-8</v>
      </c>
      <c r="P184" s="4"/>
    </row>
    <row r="185" spans="1:16" x14ac:dyDescent="0.35">
      <c r="A185" s="4"/>
      <c r="B185" s="4"/>
      <c r="C185" s="16"/>
      <c r="D185" s="4"/>
      <c r="E185" s="4"/>
      <c r="F185" s="4"/>
      <c r="G185" s="4"/>
      <c r="H185" s="4"/>
      <c r="I185" s="4"/>
      <c r="J185" s="17"/>
      <c r="K185" s="17"/>
      <c r="L185" s="17"/>
      <c r="M185" s="17"/>
      <c r="N185" s="17"/>
      <c r="O185" s="17"/>
      <c r="P185" s="4"/>
    </row>
  </sheetData>
  <pageMargins left="0.7" right="0.7" top="0.78740157499999996" bottom="0.78740157499999996" header="0.3" footer="0.3"/>
  <pageSetup paperSize="9" orientation="portrait" horizontalDpi="30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B19" sqref="B19"/>
    </sheetView>
  </sheetViews>
  <sheetFormatPr defaultRowHeight="14.5" x14ac:dyDescent="0.35"/>
  <cols>
    <col min="2" max="2" width="18" customWidth="1"/>
    <col min="3" max="3" width="4.26953125" style="88" customWidth="1"/>
    <col min="4" max="4" width="115.453125" customWidth="1"/>
    <col min="5" max="5" width="24.54296875" customWidth="1"/>
    <col min="6" max="6" width="10" customWidth="1"/>
    <col min="7" max="7" width="22" customWidth="1"/>
    <col min="8" max="8" width="16.54296875" customWidth="1"/>
  </cols>
  <sheetData>
    <row r="1" spans="1:9" x14ac:dyDescent="0.35">
      <c r="A1" s="4"/>
      <c r="B1" s="4"/>
      <c r="C1" s="91"/>
      <c r="D1" s="4"/>
      <c r="E1" s="4"/>
      <c r="F1" s="4"/>
      <c r="G1" s="4"/>
      <c r="H1" s="4"/>
      <c r="I1" s="4"/>
    </row>
    <row r="2" spans="1:9" ht="18.5" x14ac:dyDescent="0.35">
      <c r="A2" s="4"/>
      <c r="B2" s="244" t="s">
        <v>483</v>
      </c>
      <c r="C2" s="91"/>
      <c r="D2" s="4"/>
      <c r="E2" s="4"/>
      <c r="F2" s="4"/>
      <c r="G2" s="4"/>
      <c r="H2" s="4"/>
      <c r="I2" s="4"/>
    </row>
    <row r="3" spans="1:9" x14ac:dyDescent="0.35">
      <c r="A3" s="4"/>
      <c r="B3" s="4"/>
      <c r="C3" s="91"/>
      <c r="D3" s="4"/>
      <c r="E3" s="4"/>
      <c r="F3" s="91"/>
      <c r="G3" s="4"/>
      <c r="H3" s="4"/>
      <c r="I3" s="4"/>
    </row>
    <row r="4" spans="1:9" x14ac:dyDescent="0.35">
      <c r="A4" s="4"/>
      <c r="B4" t="s">
        <v>6</v>
      </c>
      <c r="C4" s="88" t="s">
        <v>338</v>
      </c>
      <c r="D4" t="s">
        <v>339</v>
      </c>
      <c r="E4" t="s">
        <v>340</v>
      </c>
      <c r="F4" s="88" t="s">
        <v>341</v>
      </c>
      <c r="G4" t="s">
        <v>342</v>
      </c>
      <c r="H4" t="s">
        <v>348</v>
      </c>
      <c r="I4" s="4"/>
    </row>
    <row r="5" spans="1:9" ht="29" x14ac:dyDescent="0.35">
      <c r="A5" s="90"/>
      <c r="B5" s="92" t="s">
        <v>7</v>
      </c>
      <c r="C5" s="89">
        <v>34</v>
      </c>
      <c r="D5" s="87" t="s">
        <v>343</v>
      </c>
      <c r="E5" s="86" t="s">
        <v>349</v>
      </c>
      <c r="F5" s="89">
        <v>1400</v>
      </c>
      <c r="G5" s="86" t="s">
        <v>353</v>
      </c>
      <c r="H5" s="86" t="s">
        <v>358</v>
      </c>
      <c r="I5" s="4"/>
    </row>
    <row r="6" spans="1:9" x14ac:dyDescent="0.35">
      <c r="A6" s="90"/>
      <c r="B6" s="93" t="s">
        <v>8</v>
      </c>
      <c r="C6" s="89">
        <v>68</v>
      </c>
      <c r="D6" s="86" t="s">
        <v>356</v>
      </c>
      <c r="E6" s="86" t="s">
        <v>352</v>
      </c>
      <c r="F6" s="89">
        <v>1325</v>
      </c>
      <c r="G6" s="86" t="s">
        <v>354</v>
      </c>
      <c r="H6" s="86" t="s">
        <v>358</v>
      </c>
      <c r="I6" s="4"/>
    </row>
    <row r="7" spans="1:9" x14ac:dyDescent="0.35">
      <c r="A7" s="90"/>
      <c r="B7" s="93" t="s">
        <v>8</v>
      </c>
      <c r="C7" s="89">
        <v>68</v>
      </c>
      <c r="D7" s="86" t="s">
        <v>344</v>
      </c>
      <c r="E7" s="86" t="s">
        <v>351</v>
      </c>
      <c r="F7" s="89">
        <v>1100</v>
      </c>
      <c r="G7" s="86" t="s">
        <v>355</v>
      </c>
      <c r="H7" s="86" t="s">
        <v>358</v>
      </c>
      <c r="I7" s="4"/>
    </row>
    <row r="8" spans="1:9" x14ac:dyDescent="0.35">
      <c r="A8" s="90"/>
      <c r="B8" s="93" t="s">
        <v>8</v>
      </c>
      <c r="C8" s="89">
        <v>68</v>
      </c>
      <c r="D8" s="86" t="s">
        <v>345</v>
      </c>
      <c r="E8" s="86" t="s">
        <v>350</v>
      </c>
      <c r="F8" s="89">
        <v>1580</v>
      </c>
      <c r="G8" s="86" t="s">
        <v>357</v>
      </c>
      <c r="H8" s="86" t="s">
        <v>358</v>
      </c>
      <c r="I8" s="4"/>
    </row>
    <row r="9" spans="1:9" x14ac:dyDescent="0.35">
      <c r="A9" s="90"/>
      <c r="B9" s="86" t="s">
        <v>360</v>
      </c>
      <c r="C9" s="89">
        <v>20</v>
      </c>
      <c r="D9" s="86" t="s">
        <v>346</v>
      </c>
      <c r="E9" s="86" t="s">
        <v>347</v>
      </c>
      <c r="F9" s="89" t="s">
        <v>347</v>
      </c>
      <c r="G9" s="86" t="s">
        <v>473</v>
      </c>
      <c r="H9" s="86" t="s">
        <v>359</v>
      </c>
      <c r="I9" s="4"/>
    </row>
    <row r="10" spans="1:9" x14ac:dyDescent="0.35">
      <c r="A10" s="4"/>
      <c r="B10" s="4"/>
      <c r="C10" s="91"/>
      <c r="D10" s="4"/>
      <c r="E10" s="4"/>
      <c r="F10" s="91"/>
      <c r="G10" s="4"/>
      <c r="H10" s="4"/>
      <c r="I10" s="4"/>
    </row>
    <row r="12" spans="1:9" ht="43.5" x14ac:dyDescent="0.35">
      <c r="D12" s="87" t="s">
        <v>474</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3"/>
  <sheetViews>
    <sheetView workbookViewId="0">
      <selection activeCell="T18" sqref="T18"/>
    </sheetView>
  </sheetViews>
  <sheetFormatPr defaultRowHeight="14.5" x14ac:dyDescent="0.35"/>
  <cols>
    <col min="2" max="2" width="17.26953125" customWidth="1"/>
    <col min="3" max="3" width="9.1796875" style="3"/>
    <col min="4" max="4" width="11.26953125" style="3" customWidth="1"/>
    <col min="5" max="5" width="14.7265625" style="3" customWidth="1"/>
    <col min="6" max="6" width="5.1796875" style="3" customWidth="1"/>
    <col min="7" max="9" width="9.1796875" style="3"/>
    <col min="10" max="10" width="6.54296875" style="3" customWidth="1"/>
    <col min="11" max="11" width="9.1796875" style="3"/>
    <col min="12" max="12" width="11.453125" style="3" customWidth="1"/>
    <col min="13" max="13" width="6.26953125" style="3" customWidth="1"/>
    <col min="14" max="14" width="7.81640625" style="3" customWidth="1"/>
    <col min="15" max="15" width="8.54296875" style="3" customWidth="1"/>
    <col min="16" max="16" width="8.453125" style="3" customWidth="1"/>
    <col min="17" max="17" width="7.453125" style="3" customWidth="1"/>
    <col min="19" max="19" width="18" customWidth="1"/>
  </cols>
  <sheetData>
    <row r="1" spans="1:22" x14ac:dyDescent="0.35">
      <c r="A1" s="4"/>
      <c r="B1" s="4"/>
      <c r="C1" s="13"/>
      <c r="D1" s="13"/>
      <c r="E1" s="13"/>
      <c r="F1" s="13"/>
      <c r="G1" s="13"/>
      <c r="H1" s="13"/>
      <c r="I1" s="13"/>
      <c r="J1" s="13"/>
      <c r="K1" s="13"/>
      <c r="L1" s="13"/>
      <c r="M1" s="13"/>
      <c r="N1" s="13"/>
      <c r="O1" s="13"/>
      <c r="P1" s="13"/>
      <c r="Q1" s="13"/>
      <c r="R1" s="4"/>
    </row>
    <row r="2" spans="1:22" ht="44.5" x14ac:dyDescent="0.45">
      <c r="A2" s="4"/>
      <c r="B2" t="s">
        <v>6</v>
      </c>
      <c r="C2" s="2" t="s">
        <v>243</v>
      </c>
      <c r="D2" s="2" t="s">
        <v>407</v>
      </c>
      <c r="E2" s="3" t="s">
        <v>406</v>
      </c>
      <c r="F2" s="2" t="s">
        <v>405</v>
      </c>
      <c r="G2" s="3" t="s">
        <v>64</v>
      </c>
      <c r="H2" s="3" t="s">
        <v>65</v>
      </c>
      <c r="I2" s="3" t="s">
        <v>66</v>
      </c>
      <c r="J2" s="2" t="s">
        <v>242</v>
      </c>
      <c r="K2" s="2" t="s">
        <v>67</v>
      </c>
      <c r="L2" s="2" t="s">
        <v>411</v>
      </c>
      <c r="M2" s="2" t="s">
        <v>68</v>
      </c>
      <c r="N2" s="2" t="s">
        <v>412</v>
      </c>
      <c r="O2" s="2" t="s">
        <v>241</v>
      </c>
      <c r="P2" s="240" t="s">
        <v>239</v>
      </c>
      <c r="Q2" s="2" t="s">
        <v>252</v>
      </c>
      <c r="R2" s="4"/>
    </row>
    <row r="3" spans="1:22" x14ac:dyDescent="0.35">
      <c r="A3" s="4"/>
      <c r="B3" s="4"/>
      <c r="C3" s="13"/>
      <c r="D3" s="13"/>
      <c r="E3" s="13"/>
      <c r="F3" s="33"/>
      <c r="G3" s="13"/>
      <c r="H3" s="13"/>
      <c r="I3" s="13"/>
      <c r="J3" s="13"/>
      <c r="K3" s="13"/>
      <c r="L3" s="13"/>
      <c r="M3" s="13"/>
      <c r="N3" s="13"/>
      <c r="O3" s="13"/>
      <c r="P3" s="13"/>
      <c r="Q3" s="13"/>
      <c r="R3" s="4"/>
      <c r="S3" s="4" t="s">
        <v>6</v>
      </c>
      <c r="T3" s="4" t="s">
        <v>5</v>
      </c>
      <c r="U3" s="4"/>
      <c r="V3" s="4"/>
    </row>
    <row r="4" spans="1:22" x14ac:dyDescent="0.35">
      <c r="A4" s="4"/>
      <c r="B4" s="26" t="s">
        <v>7</v>
      </c>
      <c r="C4" s="3">
        <v>1</v>
      </c>
      <c r="D4" s="3" t="s">
        <v>70</v>
      </c>
      <c r="E4" s="39" t="s">
        <v>238</v>
      </c>
      <c r="F4" s="3" t="s">
        <v>69</v>
      </c>
      <c r="G4" s="34">
        <v>5000</v>
      </c>
      <c r="H4" s="34">
        <v>320</v>
      </c>
      <c r="I4" s="34">
        <v>70</v>
      </c>
      <c r="J4" s="49">
        <v>0.4</v>
      </c>
      <c r="K4" s="36">
        <v>344.74</v>
      </c>
      <c r="L4" s="36">
        <v>216.8</v>
      </c>
      <c r="M4" s="36">
        <v>2.63</v>
      </c>
      <c r="N4" s="36">
        <v>2.82</v>
      </c>
      <c r="O4" s="35">
        <v>0.62887973545280507</v>
      </c>
      <c r="P4" s="36">
        <v>1943.1692057782677</v>
      </c>
      <c r="Q4" s="36" t="s">
        <v>253</v>
      </c>
      <c r="R4" s="4"/>
      <c r="S4" s="26" t="s">
        <v>7</v>
      </c>
      <c r="T4" t="s">
        <v>34</v>
      </c>
      <c r="U4" s="22">
        <f>AVERAGE(P4:P124)</f>
        <v>1929.1025624921501</v>
      </c>
      <c r="V4" s="4"/>
    </row>
    <row r="5" spans="1:22" x14ac:dyDescent="0.35">
      <c r="A5" s="4"/>
      <c r="B5" s="26" t="s">
        <v>7</v>
      </c>
      <c r="C5" s="3">
        <v>2</v>
      </c>
      <c r="D5" s="3" t="s">
        <v>71</v>
      </c>
      <c r="E5" s="39" t="s">
        <v>238</v>
      </c>
      <c r="F5" s="3" t="s">
        <v>69</v>
      </c>
      <c r="G5" s="34">
        <v>5000</v>
      </c>
      <c r="H5" s="34">
        <v>320</v>
      </c>
      <c r="I5" s="34">
        <v>70</v>
      </c>
      <c r="J5" s="49">
        <v>0.4</v>
      </c>
      <c r="K5" s="36">
        <v>318.66000000000003</v>
      </c>
      <c r="L5" s="36">
        <v>219.2</v>
      </c>
      <c r="M5" s="36">
        <v>2.81</v>
      </c>
      <c r="N5" s="36">
        <v>3.27</v>
      </c>
      <c r="O5" s="35">
        <v>0.68788049959204156</v>
      </c>
      <c r="P5" s="36">
        <v>2125.4750768844533</v>
      </c>
      <c r="Q5" s="36" t="s">
        <v>253</v>
      </c>
      <c r="R5" s="4"/>
      <c r="T5" t="s">
        <v>54</v>
      </c>
      <c r="U5" s="22">
        <f>STDEVA(P4:P124)</f>
        <v>60.645732739020247</v>
      </c>
      <c r="V5" s="4"/>
    </row>
    <row r="6" spans="1:22" x14ac:dyDescent="0.35">
      <c r="A6" s="4"/>
      <c r="B6" s="26" t="s">
        <v>7</v>
      </c>
      <c r="C6" s="3">
        <v>3</v>
      </c>
      <c r="D6" s="3" t="s">
        <v>72</v>
      </c>
      <c r="E6" s="39" t="s">
        <v>238</v>
      </c>
      <c r="F6" s="3" t="s">
        <v>69</v>
      </c>
      <c r="G6" s="34">
        <v>5000</v>
      </c>
      <c r="H6" s="34">
        <v>320</v>
      </c>
      <c r="I6" s="34">
        <v>70</v>
      </c>
      <c r="J6" s="49">
        <v>0.4</v>
      </c>
      <c r="K6" s="36">
        <v>338.25</v>
      </c>
      <c r="L6" s="36">
        <v>216.18</v>
      </c>
      <c r="M6" s="36">
        <v>2.38</v>
      </c>
      <c r="N6" s="36">
        <v>3.3</v>
      </c>
      <c r="O6" s="35">
        <v>0.63911308203991135</v>
      </c>
      <c r="P6" s="36">
        <v>1974.7891210643015</v>
      </c>
      <c r="Q6" s="36" t="s">
        <v>253</v>
      </c>
      <c r="R6" s="4"/>
      <c r="T6" t="s">
        <v>0</v>
      </c>
      <c r="U6" s="22">
        <f>MIN(P4:P124)</f>
        <v>1827.1217984604621</v>
      </c>
      <c r="V6" s="4"/>
    </row>
    <row r="7" spans="1:22" x14ac:dyDescent="0.35">
      <c r="A7" s="4"/>
      <c r="B7" s="26" t="s">
        <v>7</v>
      </c>
      <c r="C7" s="3">
        <v>4</v>
      </c>
      <c r="D7" s="3" t="s">
        <v>73</v>
      </c>
      <c r="E7" s="39" t="s">
        <v>238</v>
      </c>
      <c r="F7" s="3" t="s">
        <v>69</v>
      </c>
      <c r="G7" s="34">
        <v>5000</v>
      </c>
      <c r="H7" s="34">
        <v>320</v>
      </c>
      <c r="I7" s="34">
        <v>70</v>
      </c>
      <c r="J7" s="49">
        <v>0.4</v>
      </c>
      <c r="K7" s="36">
        <v>347.31</v>
      </c>
      <c r="L7" s="36">
        <v>228.66</v>
      </c>
      <c r="M7" s="36">
        <v>2.78</v>
      </c>
      <c r="N7" s="36">
        <v>3.34</v>
      </c>
      <c r="O7" s="35">
        <v>0.65837436296104346</v>
      </c>
      <c r="P7" s="36">
        <v>2034.3043603696985</v>
      </c>
      <c r="Q7" s="36" t="s">
        <v>253</v>
      </c>
      <c r="R7" s="4"/>
      <c r="T7" t="s">
        <v>3</v>
      </c>
      <c r="U7" s="22">
        <f>MAX(P4:P124)</f>
        <v>2125.4750768844533</v>
      </c>
      <c r="V7" s="4"/>
    </row>
    <row r="8" spans="1:22" x14ac:dyDescent="0.35">
      <c r="A8" s="4"/>
      <c r="B8" s="26" t="s">
        <v>7</v>
      </c>
      <c r="C8" s="3">
        <v>5</v>
      </c>
      <c r="D8" s="3" t="s">
        <v>74</v>
      </c>
      <c r="E8" s="39" t="s">
        <v>238</v>
      </c>
      <c r="F8" s="3" t="s">
        <v>69</v>
      </c>
      <c r="G8" s="34">
        <v>5000</v>
      </c>
      <c r="H8" s="34">
        <v>320</v>
      </c>
      <c r="I8" s="34">
        <v>70</v>
      </c>
      <c r="J8" s="49">
        <v>0.3</v>
      </c>
      <c r="K8" s="36">
        <v>348.38</v>
      </c>
      <c r="L8" s="36">
        <v>229.51</v>
      </c>
      <c r="M8" s="36">
        <v>2.5299999999999998</v>
      </c>
      <c r="N8" s="36">
        <v>2.98</v>
      </c>
      <c r="O8" s="35">
        <v>0.65879212354325734</v>
      </c>
      <c r="P8" s="36">
        <v>2035.5951946150753</v>
      </c>
      <c r="Q8" s="36" t="s">
        <v>253</v>
      </c>
      <c r="R8" s="4"/>
      <c r="S8" s="4"/>
      <c r="T8" s="4"/>
      <c r="U8" s="4"/>
      <c r="V8" s="4"/>
    </row>
    <row r="9" spans="1:22" x14ac:dyDescent="0.35">
      <c r="A9" s="4"/>
      <c r="B9" s="26" t="s">
        <v>7</v>
      </c>
      <c r="C9" s="3">
        <v>6</v>
      </c>
      <c r="D9" s="3" t="s">
        <v>75</v>
      </c>
      <c r="E9" s="39" t="s">
        <v>238</v>
      </c>
      <c r="F9" s="3" t="s">
        <v>69</v>
      </c>
      <c r="G9" s="34">
        <v>5000</v>
      </c>
      <c r="H9" s="34">
        <v>320</v>
      </c>
      <c r="I9" s="34">
        <v>70</v>
      </c>
      <c r="J9" s="49">
        <v>0.4</v>
      </c>
      <c r="K9" s="36">
        <v>337.63</v>
      </c>
      <c r="L9" s="36">
        <v>216.05</v>
      </c>
      <c r="M9" s="36">
        <v>2.92</v>
      </c>
      <c r="N9" s="36">
        <v>3.25</v>
      </c>
      <c r="O9" s="35">
        <v>0.63990166750584965</v>
      </c>
      <c r="P9" s="36">
        <v>1977.2257634096497</v>
      </c>
      <c r="Q9" s="36" t="s">
        <v>253</v>
      </c>
      <c r="R9" s="4"/>
    </row>
    <row r="10" spans="1:22" x14ac:dyDescent="0.35">
      <c r="A10" s="4"/>
      <c r="B10" s="32"/>
      <c r="C10" s="13"/>
      <c r="D10" s="13"/>
      <c r="E10" s="40"/>
      <c r="F10" s="13"/>
      <c r="G10" s="37"/>
      <c r="H10" s="37"/>
      <c r="I10" s="37"/>
      <c r="J10" s="51"/>
      <c r="K10" s="37"/>
      <c r="L10" s="37"/>
      <c r="M10" s="37"/>
      <c r="N10" s="37"/>
      <c r="O10" s="38"/>
      <c r="P10" s="37"/>
      <c r="Q10" s="37"/>
      <c r="R10" s="4"/>
    </row>
    <row r="11" spans="1:22" x14ac:dyDescent="0.35">
      <c r="A11" s="4"/>
      <c r="B11" s="26" t="s">
        <v>7</v>
      </c>
      <c r="C11" s="3">
        <v>7</v>
      </c>
      <c r="D11" s="3" t="s">
        <v>76</v>
      </c>
      <c r="E11" s="39" t="s">
        <v>238</v>
      </c>
      <c r="F11" s="3" t="s">
        <v>69</v>
      </c>
      <c r="G11" s="34">
        <v>5000</v>
      </c>
      <c r="H11" s="34">
        <v>320</v>
      </c>
      <c r="I11" s="34">
        <v>70</v>
      </c>
      <c r="J11" s="49">
        <v>0.5</v>
      </c>
      <c r="K11" s="36">
        <v>271.51</v>
      </c>
      <c r="L11" s="36">
        <v>160.55000000000001</v>
      </c>
      <c r="M11" s="36">
        <v>6.14</v>
      </c>
      <c r="N11" s="36">
        <v>9.27</v>
      </c>
      <c r="O11" s="35">
        <v>0.5913226032190344</v>
      </c>
      <c r="P11" s="36">
        <v>1827.1217984604621</v>
      </c>
      <c r="Q11" s="36" t="s">
        <v>253</v>
      </c>
      <c r="R11" s="4"/>
    </row>
    <row r="12" spans="1:22" x14ac:dyDescent="0.35">
      <c r="A12" s="4"/>
      <c r="B12" s="32"/>
      <c r="C12" s="13"/>
      <c r="D12" s="13"/>
      <c r="E12" s="40"/>
      <c r="F12" s="13"/>
      <c r="G12" s="37"/>
      <c r="H12" s="37"/>
      <c r="I12" s="37"/>
      <c r="J12" s="51"/>
      <c r="K12" s="37"/>
      <c r="L12" s="37"/>
      <c r="M12" s="37"/>
      <c r="N12" s="37"/>
      <c r="O12" s="38"/>
      <c r="P12" s="37"/>
      <c r="Q12" s="37"/>
      <c r="R12" s="4"/>
    </row>
    <row r="13" spans="1:22" x14ac:dyDescent="0.35">
      <c r="A13" s="4"/>
      <c r="B13" s="26" t="s">
        <v>7</v>
      </c>
      <c r="C13" s="3">
        <v>8</v>
      </c>
      <c r="D13" s="3" t="s">
        <v>77</v>
      </c>
      <c r="E13" s="39" t="s">
        <v>238</v>
      </c>
      <c r="F13" s="3" t="s">
        <v>69</v>
      </c>
      <c r="G13" s="34">
        <v>5000</v>
      </c>
      <c r="H13" s="34">
        <v>320</v>
      </c>
      <c r="I13" s="34">
        <v>70</v>
      </c>
      <c r="J13" s="49">
        <v>0.1</v>
      </c>
      <c r="K13" s="36">
        <v>352.37</v>
      </c>
      <c r="L13" s="36">
        <v>212.78</v>
      </c>
      <c r="M13" s="36">
        <v>2.0099999999999998</v>
      </c>
      <c r="N13" s="36">
        <v>3.4</v>
      </c>
      <c r="O13" s="35">
        <v>0.60385390356727309</v>
      </c>
      <c r="P13" s="36">
        <v>1865.8421380934813</v>
      </c>
      <c r="Q13" s="36" t="s">
        <v>253</v>
      </c>
      <c r="R13" s="4"/>
    </row>
    <row r="14" spans="1:22" x14ac:dyDescent="0.35">
      <c r="A14" s="4"/>
      <c r="B14" s="26" t="s">
        <v>7</v>
      </c>
      <c r="C14" s="3">
        <v>9</v>
      </c>
      <c r="D14" s="3" t="s">
        <v>78</v>
      </c>
      <c r="E14" s="39" t="s">
        <v>238</v>
      </c>
      <c r="F14" s="3" t="s">
        <v>69</v>
      </c>
      <c r="G14" s="34">
        <v>5000</v>
      </c>
      <c r="H14" s="34">
        <v>320</v>
      </c>
      <c r="I14" s="34">
        <v>70</v>
      </c>
      <c r="J14" s="49">
        <v>0.1</v>
      </c>
      <c r="K14" s="36">
        <v>324.02999999999997</v>
      </c>
      <c r="L14" s="36">
        <v>199.5</v>
      </c>
      <c r="M14" s="36">
        <v>2.67</v>
      </c>
      <c r="N14" s="36">
        <v>6.45</v>
      </c>
      <c r="O14" s="35">
        <v>0.61568373298768642</v>
      </c>
      <c r="P14" s="36">
        <v>1902.3950097213224</v>
      </c>
      <c r="Q14" s="36" t="s">
        <v>253</v>
      </c>
      <c r="R14" s="4"/>
    </row>
    <row r="15" spans="1:22" x14ac:dyDescent="0.35">
      <c r="A15" s="4"/>
      <c r="B15" s="26" t="s">
        <v>7</v>
      </c>
      <c r="C15" s="3">
        <v>10</v>
      </c>
      <c r="D15" s="3" t="s">
        <v>79</v>
      </c>
      <c r="E15" s="39" t="s">
        <v>238</v>
      </c>
      <c r="F15" s="3" t="s">
        <v>69</v>
      </c>
      <c r="G15" s="34">
        <v>5000</v>
      </c>
      <c r="H15" s="34">
        <v>320</v>
      </c>
      <c r="I15" s="34">
        <v>70</v>
      </c>
      <c r="J15" s="49">
        <v>0.4</v>
      </c>
      <c r="K15" s="36">
        <v>359.3</v>
      </c>
      <c r="L15" s="36">
        <v>228.92</v>
      </c>
      <c r="M15" s="36">
        <v>4.2</v>
      </c>
      <c r="N15" s="36">
        <v>7.07</v>
      </c>
      <c r="O15" s="35">
        <v>0.63712774839966602</v>
      </c>
      <c r="P15" s="36">
        <v>1968.654658502644</v>
      </c>
      <c r="Q15" s="36" t="s">
        <v>253</v>
      </c>
      <c r="R15" s="4"/>
    </row>
    <row r="16" spans="1:22" x14ac:dyDescent="0.35">
      <c r="A16" s="4"/>
      <c r="B16" s="26" t="s">
        <v>7</v>
      </c>
      <c r="C16" s="3">
        <v>11</v>
      </c>
      <c r="D16" s="3" t="s">
        <v>79</v>
      </c>
      <c r="E16" s="39" t="s">
        <v>238</v>
      </c>
      <c r="F16" s="3" t="s">
        <v>69</v>
      </c>
      <c r="G16" s="34">
        <v>5000</v>
      </c>
      <c r="H16" s="34">
        <v>320</v>
      </c>
      <c r="I16" s="34">
        <v>70</v>
      </c>
      <c r="J16" s="49">
        <v>0.4</v>
      </c>
      <c r="K16" s="36">
        <v>350.39</v>
      </c>
      <c r="L16" s="36">
        <v>214.47</v>
      </c>
      <c r="M16" s="36">
        <v>2.73</v>
      </c>
      <c r="N16" s="36">
        <v>3.39</v>
      </c>
      <c r="O16" s="35">
        <v>0.61208938611261743</v>
      </c>
      <c r="P16" s="36">
        <v>1891.2888732555155</v>
      </c>
      <c r="Q16" s="36" t="s">
        <v>253</v>
      </c>
      <c r="R16" s="4"/>
    </row>
    <row r="17" spans="1:18" x14ac:dyDescent="0.35">
      <c r="A17" s="4"/>
      <c r="B17" s="26" t="s">
        <v>7</v>
      </c>
      <c r="C17" s="3">
        <v>12</v>
      </c>
      <c r="D17" s="3" t="s">
        <v>80</v>
      </c>
      <c r="E17" s="39" t="s">
        <v>238</v>
      </c>
      <c r="F17" s="3" t="s">
        <v>69</v>
      </c>
      <c r="G17" s="34">
        <v>5000</v>
      </c>
      <c r="H17" s="34">
        <v>320</v>
      </c>
      <c r="I17" s="34">
        <v>70</v>
      </c>
      <c r="J17" s="49">
        <v>0.3</v>
      </c>
      <c r="K17" s="36">
        <v>343.05</v>
      </c>
      <c r="L17" s="36">
        <v>210</v>
      </c>
      <c r="M17" s="36">
        <v>2.62</v>
      </c>
      <c r="N17" s="36">
        <v>3.23</v>
      </c>
      <c r="O17" s="35">
        <v>0.61215566243987751</v>
      </c>
      <c r="P17" s="36">
        <v>1891.4936598163531</v>
      </c>
      <c r="Q17" s="36" t="s">
        <v>253</v>
      </c>
      <c r="R17" s="4"/>
    </row>
    <row r="18" spans="1:18" x14ac:dyDescent="0.35">
      <c r="A18" s="4"/>
      <c r="B18" s="26" t="s">
        <v>7</v>
      </c>
      <c r="C18" s="3">
        <v>13</v>
      </c>
      <c r="D18" s="3" t="s">
        <v>81</v>
      </c>
      <c r="E18" s="39" t="s">
        <v>238</v>
      </c>
      <c r="F18" s="3" t="s">
        <v>69</v>
      </c>
      <c r="G18" s="34">
        <v>5000</v>
      </c>
      <c r="H18" s="34">
        <v>320</v>
      </c>
      <c r="I18" s="34">
        <v>70</v>
      </c>
      <c r="J18" s="49">
        <v>0.4</v>
      </c>
      <c r="K18" s="36">
        <v>352.05</v>
      </c>
      <c r="L18" s="36">
        <v>216.28</v>
      </c>
      <c r="M18" s="36">
        <v>2.59</v>
      </c>
      <c r="N18" s="36">
        <v>3.64</v>
      </c>
      <c r="O18" s="35">
        <v>0.61434455333049276</v>
      </c>
      <c r="P18" s="36">
        <v>1898.2570918903562</v>
      </c>
      <c r="Q18" s="36" t="s">
        <v>253</v>
      </c>
      <c r="R18" s="4"/>
    </row>
    <row r="19" spans="1:18" x14ac:dyDescent="0.35">
      <c r="A19" s="4"/>
      <c r="B19" s="26" t="s">
        <v>7</v>
      </c>
      <c r="C19" s="3">
        <v>14</v>
      </c>
      <c r="D19" s="3" t="s">
        <v>82</v>
      </c>
      <c r="E19" s="39" t="s">
        <v>238</v>
      </c>
      <c r="F19" s="3" t="s">
        <v>69</v>
      </c>
      <c r="G19" s="34">
        <v>5000</v>
      </c>
      <c r="H19" s="34">
        <v>310</v>
      </c>
      <c r="I19" s="34">
        <v>120</v>
      </c>
      <c r="J19" s="49">
        <v>0.6</v>
      </c>
      <c r="K19" s="36">
        <v>278.58999999999997</v>
      </c>
      <c r="L19" s="36">
        <v>173.41</v>
      </c>
      <c r="M19" s="36">
        <v>2.7</v>
      </c>
      <c r="N19" s="36">
        <v>4.68</v>
      </c>
      <c r="O19" s="35">
        <v>0.62245593883484696</v>
      </c>
      <c r="P19" s="36">
        <v>1923.3203808464052</v>
      </c>
      <c r="Q19" s="36" t="s">
        <v>253</v>
      </c>
      <c r="R19" s="4"/>
    </row>
    <row r="20" spans="1:18" x14ac:dyDescent="0.35">
      <c r="A20" s="4"/>
      <c r="B20" s="26" t="s">
        <v>7</v>
      </c>
      <c r="C20" s="3">
        <v>15</v>
      </c>
      <c r="D20" s="3" t="s">
        <v>83</v>
      </c>
      <c r="E20" s="39" t="s">
        <v>238</v>
      </c>
      <c r="F20" s="3" t="s">
        <v>69</v>
      </c>
      <c r="G20" s="34">
        <v>5000</v>
      </c>
      <c r="H20" s="34">
        <v>320</v>
      </c>
      <c r="I20" s="34">
        <v>70</v>
      </c>
      <c r="J20" s="49">
        <v>0.4</v>
      </c>
      <c r="K20" s="36">
        <v>359.51</v>
      </c>
      <c r="L20" s="36">
        <v>220.6</v>
      </c>
      <c r="M20" s="36">
        <v>2.33</v>
      </c>
      <c r="N20" s="36">
        <v>3.01</v>
      </c>
      <c r="O20" s="35">
        <v>0.61361297321354069</v>
      </c>
      <c r="P20" s="36">
        <v>1895.9965898027872</v>
      </c>
      <c r="Q20" s="36" t="s">
        <v>253</v>
      </c>
      <c r="R20" s="4"/>
    </row>
    <row r="21" spans="1:18" x14ac:dyDescent="0.35">
      <c r="A21" s="4"/>
      <c r="B21" s="26" t="s">
        <v>7</v>
      </c>
      <c r="C21" s="3">
        <v>16</v>
      </c>
      <c r="D21" s="3" t="s">
        <v>84</v>
      </c>
      <c r="E21" s="39" t="s">
        <v>238</v>
      </c>
      <c r="F21" s="3" t="s">
        <v>69</v>
      </c>
      <c r="G21" s="34">
        <v>5000</v>
      </c>
      <c r="H21" s="34">
        <v>320</v>
      </c>
      <c r="I21" s="34">
        <v>70</v>
      </c>
      <c r="J21" s="49">
        <v>0.4</v>
      </c>
      <c r="K21" s="36">
        <v>377.04</v>
      </c>
      <c r="L21" s="36">
        <v>239.62</v>
      </c>
      <c r="M21" s="36">
        <v>2.69</v>
      </c>
      <c r="N21" s="36">
        <v>6.37</v>
      </c>
      <c r="O21" s="35">
        <v>0.63552938680246129</v>
      </c>
      <c r="P21" s="36">
        <v>1963.715896987057</v>
      </c>
      <c r="Q21" s="36" t="s">
        <v>253</v>
      </c>
      <c r="R21" s="4"/>
    </row>
    <row r="22" spans="1:18" x14ac:dyDescent="0.35">
      <c r="A22" s="4"/>
      <c r="B22" s="26" t="s">
        <v>7</v>
      </c>
      <c r="C22" s="3">
        <v>17</v>
      </c>
      <c r="D22" s="3" t="s">
        <v>85</v>
      </c>
      <c r="E22" s="39" t="s">
        <v>238</v>
      </c>
      <c r="F22" s="3" t="s">
        <v>69</v>
      </c>
      <c r="G22" s="34">
        <v>5000</v>
      </c>
      <c r="H22" s="34">
        <v>310</v>
      </c>
      <c r="I22" s="34">
        <v>120</v>
      </c>
      <c r="J22" s="49">
        <v>0.6</v>
      </c>
      <c r="K22" s="36">
        <v>294.33</v>
      </c>
      <c r="L22" s="36">
        <v>178.11</v>
      </c>
      <c r="M22" s="36">
        <v>2.54</v>
      </c>
      <c r="N22" s="36">
        <v>3.32</v>
      </c>
      <c r="O22" s="35">
        <v>0.60513709102028346</v>
      </c>
      <c r="P22" s="36">
        <v>1869.8070461726636</v>
      </c>
      <c r="Q22" s="36" t="s">
        <v>253</v>
      </c>
      <c r="R22" s="4"/>
    </row>
    <row r="23" spans="1:18" x14ac:dyDescent="0.35">
      <c r="A23" s="4"/>
      <c r="B23" s="26" t="s">
        <v>7</v>
      </c>
      <c r="C23" s="3">
        <v>18</v>
      </c>
      <c r="D23" s="3" t="s">
        <v>86</v>
      </c>
      <c r="E23" s="3" t="s">
        <v>240</v>
      </c>
      <c r="F23" s="3" t="s">
        <v>69</v>
      </c>
      <c r="G23" s="34">
        <v>5000</v>
      </c>
      <c r="H23" s="34">
        <v>390</v>
      </c>
      <c r="I23" s="34">
        <v>120</v>
      </c>
      <c r="J23" s="49">
        <v>0.4</v>
      </c>
      <c r="K23" s="36">
        <v>188.37</v>
      </c>
      <c r="L23" s="36">
        <v>218.76</v>
      </c>
      <c r="M23" s="36">
        <v>2.11</v>
      </c>
      <c r="N23" s="36">
        <v>1.72</v>
      </c>
      <c r="O23" s="35">
        <v>1.1613314222009874</v>
      </c>
      <c r="P23" s="36">
        <v>1970.5587705048574</v>
      </c>
      <c r="Q23" s="36" t="s">
        <v>253</v>
      </c>
      <c r="R23" s="4"/>
    </row>
    <row r="24" spans="1:18" x14ac:dyDescent="0.35">
      <c r="A24" s="4"/>
      <c r="B24" s="26" t="s">
        <v>7</v>
      </c>
      <c r="C24" s="3">
        <v>19</v>
      </c>
      <c r="D24" s="3" t="s">
        <v>87</v>
      </c>
      <c r="E24" s="3" t="s">
        <v>240</v>
      </c>
      <c r="F24" s="3" t="s">
        <v>69</v>
      </c>
      <c r="G24" s="34">
        <v>5000</v>
      </c>
      <c r="H24" s="34">
        <v>400</v>
      </c>
      <c r="I24" s="34">
        <v>120</v>
      </c>
      <c r="J24" s="49">
        <v>0.3</v>
      </c>
      <c r="K24" s="36">
        <v>206.75</v>
      </c>
      <c r="L24" s="36">
        <v>241.51</v>
      </c>
      <c r="M24" s="36">
        <v>3.81</v>
      </c>
      <c r="N24" s="36">
        <v>3.52</v>
      </c>
      <c r="O24" s="35">
        <v>1.1681257557436517</v>
      </c>
      <c r="P24" s="36">
        <v>1982.0874636033857</v>
      </c>
      <c r="Q24" s="36" t="s">
        <v>253</v>
      </c>
      <c r="R24" s="4"/>
    </row>
    <row r="25" spans="1:18" x14ac:dyDescent="0.35">
      <c r="A25" s="4"/>
      <c r="B25" s="26" t="s">
        <v>7</v>
      </c>
      <c r="C25" s="3">
        <v>20</v>
      </c>
      <c r="D25" s="3" t="s">
        <v>88</v>
      </c>
      <c r="E25" s="3" t="s">
        <v>240</v>
      </c>
      <c r="F25" s="3" t="s">
        <v>69</v>
      </c>
      <c r="G25" s="34">
        <v>5000</v>
      </c>
      <c r="H25" s="34">
        <v>390</v>
      </c>
      <c r="I25" s="34">
        <v>120</v>
      </c>
      <c r="J25" s="49">
        <v>0.4</v>
      </c>
      <c r="K25" s="36">
        <v>199.3</v>
      </c>
      <c r="L25" s="36">
        <v>229.24</v>
      </c>
      <c r="M25" s="36">
        <v>2.73</v>
      </c>
      <c r="N25" s="36">
        <v>3.93</v>
      </c>
      <c r="O25" s="35">
        <v>1.1502257902659307</v>
      </c>
      <c r="P25" s="36">
        <v>1951.7146231811339</v>
      </c>
      <c r="Q25" s="36" t="s">
        <v>253</v>
      </c>
      <c r="R25" s="4"/>
    </row>
    <row r="26" spans="1:18" x14ac:dyDescent="0.35">
      <c r="A26" s="4"/>
      <c r="B26" s="32"/>
      <c r="C26" s="13"/>
      <c r="D26" s="13"/>
      <c r="E26" s="13"/>
      <c r="F26" s="13"/>
      <c r="G26" s="37"/>
      <c r="H26" s="37"/>
      <c r="I26" s="37"/>
      <c r="J26" s="51"/>
      <c r="K26" s="37"/>
      <c r="L26" s="37"/>
      <c r="M26" s="37"/>
      <c r="N26" s="37"/>
      <c r="O26" s="38"/>
      <c r="P26" s="37"/>
      <c r="Q26" s="37"/>
      <c r="R26" s="4"/>
    </row>
    <row r="27" spans="1:18" x14ac:dyDescent="0.35">
      <c r="A27" s="4"/>
      <c r="B27" s="26" t="s">
        <v>7</v>
      </c>
      <c r="C27" s="3">
        <v>21</v>
      </c>
      <c r="D27" s="3" t="s">
        <v>89</v>
      </c>
      <c r="E27" s="39" t="s">
        <v>238</v>
      </c>
      <c r="F27" s="3" t="s">
        <v>69</v>
      </c>
      <c r="G27" s="34">
        <v>5000</v>
      </c>
      <c r="H27" s="34">
        <v>320</v>
      </c>
      <c r="I27" s="34">
        <v>70</v>
      </c>
      <c r="J27" s="49">
        <v>0.4</v>
      </c>
      <c r="K27" s="36">
        <v>319.08999999999997</v>
      </c>
      <c r="L27" s="36">
        <v>193.68</v>
      </c>
      <c r="M27" s="36">
        <v>2.83</v>
      </c>
      <c r="N27" s="36">
        <v>5.31</v>
      </c>
      <c r="O27" s="35">
        <v>0.60697608825096372</v>
      </c>
      <c r="P27" s="36">
        <v>1875.4893453257703</v>
      </c>
      <c r="Q27" s="36" t="s">
        <v>253</v>
      </c>
      <c r="R27" s="4"/>
    </row>
    <row r="28" spans="1:18" x14ac:dyDescent="0.35">
      <c r="A28" s="4"/>
      <c r="B28" s="26" t="s">
        <v>7</v>
      </c>
      <c r="C28" s="3">
        <v>22</v>
      </c>
      <c r="D28" s="3" t="s">
        <v>90</v>
      </c>
      <c r="E28" s="39" t="s">
        <v>238</v>
      </c>
      <c r="F28" s="3" t="s">
        <v>69</v>
      </c>
      <c r="G28" s="34">
        <v>5000</v>
      </c>
      <c r="H28" s="34">
        <v>320</v>
      </c>
      <c r="I28" s="34">
        <v>70</v>
      </c>
      <c r="J28" s="49">
        <v>0.3</v>
      </c>
      <c r="K28" s="36">
        <v>360.69</v>
      </c>
      <c r="L28" s="36">
        <v>216.55</v>
      </c>
      <c r="M28" s="36">
        <v>2.46</v>
      </c>
      <c r="N28" s="36">
        <v>3.1</v>
      </c>
      <c r="O28" s="35">
        <v>0.60037705508885753</v>
      </c>
      <c r="P28" s="36">
        <v>1855.0990587485098</v>
      </c>
      <c r="Q28" s="36" t="s">
        <v>253</v>
      </c>
      <c r="R28" s="4"/>
    </row>
    <row r="29" spans="1:18" x14ac:dyDescent="0.35">
      <c r="A29" s="4"/>
      <c r="B29" s="26" t="s">
        <v>7</v>
      </c>
      <c r="C29" s="3">
        <v>23</v>
      </c>
      <c r="D29" s="3" t="s">
        <v>91</v>
      </c>
      <c r="E29" s="39" t="s">
        <v>238</v>
      </c>
      <c r="F29" s="3" t="s">
        <v>69</v>
      </c>
      <c r="G29" s="34">
        <v>5000</v>
      </c>
      <c r="H29" s="34">
        <v>320</v>
      </c>
      <c r="I29" s="34">
        <v>70</v>
      </c>
      <c r="J29" s="49">
        <v>0.3</v>
      </c>
      <c r="K29" s="36">
        <v>345.24</v>
      </c>
      <c r="L29" s="36">
        <v>206.48</v>
      </c>
      <c r="M29" s="36">
        <v>2.4500000000000002</v>
      </c>
      <c r="N29" s="36">
        <v>2.37</v>
      </c>
      <c r="O29" s="35">
        <v>0.5980767002664813</v>
      </c>
      <c r="P29" s="36">
        <v>1847.9912153863979</v>
      </c>
      <c r="Q29" s="36" t="s">
        <v>253</v>
      </c>
      <c r="R29" s="4"/>
    </row>
    <row r="30" spans="1:18" x14ac:dyDescent="0.35">
      <c r="A30" s="4"/>
      <c r="B30" s="26" t="s">
        <v>7</v>
      </c>
      <c r="C30" s="3">
        <v>24</v>
      </c>
      <c r="D30" s="3" t="s">
        <v>92</v>
      </c>
      <c r="E30" s="39" t="s">
        <v>238</v>
      </c>
      <c r="F30" s="3" t="s">
        <v>69</v>
      </c>
      <c r="G30" s="34">
        <v>5000</v>
      </c>
      <c r="H30" s="34">
        <v>320</v>
      </c>
      <c r="I30" s="34">
        <v>70</v>
      </c>
      <c r="J30" s="49">
        <v>0.4</v>
      </c>
      <c r="K30" s="36">
        <v>321.02</v>
      </c>
      <c r="L30" s="36">
        <v>201.92</v>
      </c>
      <c r="M30" s="36">
        <v>2.23</v>
      </c>
      <c r="N30" s="36">
        <v>4.33</v>
      </c>
      <c r="O30" s="35">
        <v>0.62899507818827483</v>
      </c>
      <c r="P30" s="36">
        <v>1943.5256021431685</v>
      </c>
      <c r="Q30" s="36" t="s">
        <v>253</v>
      </c>
      <c r="R30" s="4"/>
    </row>
    <row r="31" spans="1:18" x14ac:dyDescent="0.35">
      <c r="A31" s="4"/>
      <c r="B31" s="26" t="s">
        <v>7</v>
      </c>
      <c r="C31" s="3">
        <v>25</v>
      </c>
      <c r="D31" s="3" t="s">
        <v>93</v>
      </c>
      <c r="E31" s="39" t="s">
        <v>238</v>
      </c>
      <c r="F31" s="3" t="s">
        <v>69</v>
      </c>
      <c r="G31" s="34">
        <v>5000</v>
      </c>
      <c r="H31" s="34">
        <v>320</v>
      </c>
      <c r="I31" s="34">
        <v>70</v>
      </c>
      <c r="J31" s="49">
        <v>0.4</v>
      </c>
      <c r="K31" s="36">
        <v>328.78</v>
      </c>
      <c r="L31" s="36">
        <v>202.5</v>
      </c>
      <c r="M31" s="36">
        <v>2.56</v>
      </c>
      <c r="N31" s="36">
        <v>4.83</v>
      </c>
      <c r="O31" s="35">
        <v>0.61591337672607827</v>
      </c>
      <c r="P31" s="36">
        <v>1903.1045836121418</v>
      </c>
      <c r="Q31" s="36" t="s">
        <v>253</v>
      </c>
      <c r="R31" s="4"/>
    </row>
    <row r="32" spans="1:18" x14ac:dyDescent="0.35">
      <c r="A32" s="4"/>
      <c r="B32" s="26" t="s">
        <v>7</v>
      </c>
      <c r="C32" s="3">
        <v>26</v>
      </c>
      <c r="D32" s="3" t="s">
        <v>94</v>
      </c>
      <c r="E32" s="39" t="s">
        <v>238</v>
      </c>
      <c r="F32" s="3" t="s">
        <v>69</v>
      </c>
      <c r="G32" s="34">
        <v>5000</v>
      </c>
      <c r="H32" s="34">
        <v>320</v>
      </c>
      <c r="I32" s="34">
        <v>70</v>
      </c>
      <c r="J32" s="49">
        <v>0.3</v>
      </c>
      <c r="K32" s="36">
        <v>314.95</v>
      </c>
      <c r="L32" s="36">
        <v>196.56</v>
      </c>
      <c r="M32" s="36">
        <v>2.16</v>
      </c>
      <c r="N32" s="36">
        <v>4.1900000000000004</v>
      </c>
      <c r="O32" s="35">
        <v>0.62409906334338783</v>
      </c>
      <c r="P32" s="36">
        <v>1928.3974548341005</v>
      </c>
      <c r="Q32" s="36" t="s">
        <v>253</v>
      </c>
      <c r="R32" s="4"/>
    </row>
    <row r="33" spans="1:18" x14ac:dyDescent="0.35">
      <c r="A33" s="4"/>
      <c r="B33" s="32"/>
      <c r="C33" s="13"/>
      <c r="D33" s="13"/>
      <c r="E33" s="40"/>
      <c r="F33" s="13"/>
      <c r="G33" s="37"/>
      <c r="H33" s="37"/>
      <c r="I33" s="37"/>
      <c r="J33" s="51"/>
      <c r="K33" s="37"/>
      <c r="L33" s="37"/>
      <c r="M33" s="37"/>
      <c r="N33" s="37"/>
      <c r="O33" s="38"/>
      <c r="P33" s="37"/>
      <c r="Q33" s="37"/>
      <c r="R33" s="4"/>
    </row>
    <row r="34" spans="1:18" x14ac:dyDescent="0.35">
      <c r="A34" s="4"/>
      <c r="B34" s="26" t="s">
        <v>7</v>
      </c>
      <c r="C34" s="3">
        <v>27</v>
      </c>
      <c r="D34" s="3" t="s">
        <v>95</v>
      </c>
      <c r="E34" s="39" t="s">
        <v>238</v>
      </c>
      <c r="F34" s="3" t="s">
        <v>69</v>
      </c>
      <c r="G34" s="34">
        <v>5000</v>
      </c>
      <c r="H34" s="34">
        <v>320</v>
      </c>
      <c r="I34" s="34">
        <v>70</v>
      </c>
      <c r="J34" s="49">
        <v>0.4</v>
      </c>
      <c r="K34" s="36">
        <v>316.95999999999998</v>
      </c>
      <c r="L34" s="36">
        <v>194.31</v>
      </c>
      <c r="M34" s="36">
        <v>2.5099999999999998</v>
      </c>
      <c r="N34" s="36">
        <v>3.59</v>
      </c>
      <c r="O34" s="35">
        <v>0.61304265522463408</v>
      </c>
      <c r="P34" s="36">
        <v>1894.2343699520445</v>
      </c>
      <c r="Q34" s="36" t="s">
        <v>253</v>
      </c>
      <c r="R34" s="4"/>
    </row>
    <row r="35" spans="1:18" x14ac:dyDescent="0.35">
      <c r="A35" s="4"/>
      <c r="B35" s="26" t="s">
        <v>7</v>
      </c>
      <c r="C35" s="3">
        <v>28</v>
      </c>
      <c r="D35" s="3" t="s">
        <v>96</v>
      </c>
      <c r="E35" s="39" t="s">
        <v>238</v>
      </c>
      <c r="F35" s="3" t="s">
        <v>69</v>
      </c>
      <c r="G35" s="34">
        <v>5000</v>
      </c>
      <c r="H35" s="34">
        <v>320</v>
      </c>
      <c r="I35" s="34">
        <v>70</v>
      </c>
      <c r="J35" s="49">
        <v>0.3</v>
      </c>
      <c r="K35" s="36">
        <v>354.67</v>
      </c>
      <c r="L35" s="36">
        <v>212.18</v>
      </c>
      <c r="M35" s="36">
        <v>2.5</v>
      </c>
      <c r="N35" s="36">
        <v>4.1100000000000003</v>
      </c>
      <c r="O35" s="35">
        <v>0.59824625708404999</v>
      </c>
      <c r="P35" s="36">
        <v>1848.5151273014351</v>
      </c>
      <c r="Q35" s="36" t="s">
        <v>253</v>
      </c>
      <c r="R35" s="4"/>
    </row>
    <row r="36" spans="1:18" x14ac:dyDescent="0.35">
      <c r="A36" s="4"/>
      <c r="B36" s="26" t="s">
        <v>7</v>
      </c>
      <c r="C36" s="3">
        <v>29</v>
      </c>
      <c r="D36" s="3" t="s">
        <v>97</v>
      </c>
      <c r="E36" s="39" t="s">
        <v>238</v>
      </c>
      <c r="F36" s="3" t="s">
        <v>69</v>
      </c>
      <c r="G36" s="34">
        <v>5000</v>
      </c>
      <c r="H36" s="34">
        <v>320</v>
      </c>
      <c r="I36" s="34">
        <v>70</v>
      </c>
      <c r="J36" s="49">
        <v>0.4</v>
      </c>
      <c r="K36" s="36">
        <v>354.35</v>
      </c>
      <c r="L36" s="36">
        <v>223.73</v>
      </c>
      <c r="M36" s="36">
        <v>3.11</v>
      </c>
      <c r="N36" s="36">
        <v>4.08</v>
      </c>
      <c r="O36" s="35">
        <v>0.63138140256808228</v>
      </c>
      <c r="P36" s="36">
        <v>1950.8990819810917</v>
      </c>
      <c r="Q36" s="36" t="s">
        <v>253</v>
      </c>
      <c r="R36" s="4"/>
    </row>
    <row r="37" spans="1:18" x14ac:dyDescent="0.35">
      <c r="A37" s="4"/>
      <c r="B37" s="26" t="s">
        <v>7</v>
      </c>
      <c r="C37" s="3">
        <v>30</v>
      </c>
      <c r="D37" s="3" t="s">
        <v>98</v>
      </c>
      <c r="E37" s="39" t="s">
        <v>238</v>
      </c>
      <c r="F37" s="3" t="s">
        <v>69</v>
      </c>
      <c r="G37" s="34">
        <v>5000</v>
      </c>
      <c r="H37" s="34">
        <v>320</v>
      </c>
      <c r="I37" s="34">
        <v>70</v>
      </c>
      <c r="J37" s="49">
        <v>0.4</v>
      </c>
      <c r="K37" s="36">
        <v>279.73</v>
      </c>
      <c r="L37" s="36">
        <v>174.96</v>
      </c>
      <c r="M37" s="36">
        <v>3.45</v>
      </c>
      <c r="N37" s="36">
        <v>6.16</v>
      </c>
      <c r="O37" s="35">
        <v>0.62546026525578235</v>
      </c>
      <c r="P37" s="36">
        <v>1932.6034190111893</v>
      </c>
      <c r="Q37" s="36" t="s">
        <v>253</v>
      </c>
      <c r="R37" s="4"/>
    </row>
    <row r="38" spans="1:18" x14ac:dyDescent="0.35">
      <c r="A38" s="4"/>
      <c r="B38" s="26" t="s">
        <v>7</v>
      </c>
      <c r="C38" s="3">
        <v>31</v>
      </c>
      <c r="D38" s="3" t="s">
        <v>99</v>
      </c>
      <c r="E38" s="39" t="s">
        <v>238</v>
      </c>
      <c r="F38" s="3" t="s">
        <v>69</v>
      </c>
      <c r="G38" s="34">
        <v>5000</v>
      </c>
      <c r="H38" s="34">
        <v>320</v>
      </c>
      <c r="I38" s="34">
        <v>70</v>
      </c>
      <c r="J38" s="49">
        <v>0.3</v>
      </c>
      <c r="K38" s="36">
        <v>353.73</v>
      </c>
      <c r="L38" s="36">
        <v>239.53</v>
      </c>
      <c r="M38" s="36">
        <v>2.59</v>
      </c>
      <c r="N38" s="36">
        <v>2.87</v>
      </c>
      <c r="O38" s="35">
        <v>0.67715489214937941</v>
      </c>
      <c r="P38" s="36">
        <v>2092.3341297034458</v>
      </c>
      <c r="Q38" s="36" t="s">
        <v>253</v>
      </c>
      <c r="R38" s="4"/>
    </row>
    <row r="39" spans="1:18" x14ac:dyDescent="0.35">
      <c r="A39" s="4"/>
      <c r="B39" s="26" t="s">
        <v>7</v>
      </c>
      <c r="C39" s="3">
        <v>32</v>
      </c>
      <c r="D39" s="3" t="s">
        <v>100</v>
      </c>
      <c r="E39" s="39" t="s">
        <v>238</v>
      </c>
      <c r="F39" s="3" t="s">
        <v>69</v>
      </c>
      <c r="G39" s="34">
        <v>5000</v>
      </c>
      <c r="H39" s="34">
        <v>320</v>
      </c>
      <c r="I39" s="34">
        <v>70</v>
      </c>
      <c r="J39" s="49">
        <v>0.3</v>
      </c>
      <c r="K39" s="36">
        <v>308.86</v>
      </c>
      <c r="L39" s="36">
        <v>188.71</v>
      </c>
      <c r="M39" s="36">
        <v>2.62</v>
      </c>
      <c r="N39" s="36">
        <v>5.0199999999999996</v>
      </c>
      <c r="O39" s="35">
        <v>0.61098879751343649</v>
      </c>
      <c r="P39" s="36">
        <v>1887.8881755487921</v>
      </c>
      <c r="Q39" s="36" t="s">
        <v>253</v>
      </c>
      <c r="R39" s="4"/>
    </row>
    <row r="40" spans="1:18" x14ac:dyDescent="0.35">
      <c r="A40" s="4"/>
      <c r="B40" s="32"/>
      <c r="C40" s="13"/>
      <c r="D40" s="13"/>
      <c r="E40" s="40"/>
      <c r="F40" s="13"/>
      <c r="G40" s="37"/>
      <c r="H40" s="37"/>
      <c r="I40" s="37"/>
      <c r="J40" s="51"/>
      <c r="K40" s="37"/>
      <c r="L40" s="37"/>
      <c r="M40" s="37"/>
      <c r="N40" s="37"/>
      <c r="O40" s="38"/>
      <c r="P40" s="37"/>
      <c r="Q40" s="37"/>
      <c r="R40" s="4"/>
    </row>
    <row r="41" spans="1:18" x14ac:dyDescent="0.35">
      <c r="A41" s="4"/>
      <c r="B41" s="26" t="s">
        <v>7</v>
      </c>
      <c r="C41" s="3">
        <v>33</v>
      </c>
      <c r="D41" s="3" t="s">
        <v>101</v>
      </c>
      <c r="E41" s="39" t="s">
        <v>238</v>
      </c>
      <c r="F41" s="3" t="s">
        <v>69</v>
      </c>
      <c r="G41" s="34">
        <v>5000</v>
      </c>
      <c r="H41" s="34">
        <v>320</v>
      </c>
      <c r="I41" s="34">
        <v>70</v>
      </c>
      <c r="J41" s="49">
        <v>0.4</v>
      </c>
      <c r="K41" s="36">
        <v>348.22</v>
      </c>
      <c r="L41" s="36">
        <v>212.81</v>
      </c>
      <c r="M41" s="36">
        <v>2.2999999999999998</v>
      </c>
      <c r="N41" s="36">
        <v>2.98</v>
      </c>
      <c r="O41" s="35">
        <v>0.6111366377577393</v>
      </c>
      <c r="P41" s="36">
        <v>1888.344985641261</v>
      </c>
      <c r="Q41" s="36" t="s">
        <v>253</v>
      </c>
      <c r="R41" s="4"/>
    </row>
    <row r="42" spans="1:18" x14ac:dyDescent="0.35">
      <c r="A42" s="4"/>
      <c r="B42" s="26" t="s">
        <v>7</v>
      </c>
      <c r="C42" s="3">
        <v>34</v>
      </c>
      <c r="D42" s="3" t="s">
        <v>102</v>
      </c>
      <c r="E42" s="39" t="s">
        <v>238</v>
      </c>
      <c r="F42" s="3" t="s">
        <v>69</v>
      </c>
      <c r="G42" s="34">
        <v>5000</v>
      </c>
      <c r="H42" s="34">
        <v>320</v>
      </c>
      <c r="I42" s="34">
        <v>70</v>
      </c>
      <c r="J42" s="49">
        <v>0.3</v>
      </c>
      <c r="K42" s="36">
        <v>353.41</v>
      </c>
      <c r="L42" s="36">
        <v>232.39</v>
      </c>
      <c r="M42" s="36">
        <v>2.4</v>
      </c>
      <c r="N42" s="36">
        <v>3.5</v>
      </c>
      <c r="O42" s="35">
        <v>0.65756486800033942</v>
      </c>
      <c r="P42" s="36">
        <v>2031.8031099855687</v>
      </c>
      <c r="Q42" s="36" t="s">
        <v>253</v>
      </c>
      <c r="R42" s="4"/>
    </row>
    <row r="43" spans="1:18" x14ac:dyDescent="0.35">
      <c r="A43" s="4"/>
      <c r="B43" s="26" t="s">
        <v>7</v>
      </c>
      <c r="C43" s="3">
        <v>35</v>
      </c>
      <c r="D43" s="3" t="s">
        <v>103</v>
      </c>
      <c r="E43" s="39" t="s">
        <v>238</v>
      </c>
      <c r="F43" s="3" t="s">
        <v>69</v>
      </c>
      <c r="G43" s="34">
        <v>5000</v>
      </c>
      <c r="H43" s="34">
        <v>320</v>
      </c>
      <c r="I43" s="34">
        <v>70</v>
      </c>
      <c r="J43" s="49">
        <v>0.3</v>
      </c>
      <c r="K43" s="36">
        <v>323.99</v>
      </c>
      <c r="L43" s="36">
        <v>195.61</v>
      </c>
      <c r="M43" s="36">
        <v>2.73</v>
      </c>
      <c r="N43" s="36">
        <v>3.69</v>
      </c>
      <c r="O43" s="35">
        <v>0.60375320225932905</v>
      </c>
      <c r="P43" s="36">
        <v>1865.5309821290782</v>
      </c>
      <c r="Q43" s="36" t="s">
        <v>253</v>
      </c>
      <c r="R43" s="4"/>
    </row>
    <row r="44" spans="1:18" x14ac:dyDescent="0.35">
      <c r="A44" s="4"/>
      <c r="B44" s="26" t="s">
        <v>7</v>
      </c>
      <c r="C44" s="3">
        <v>36</v>
      </c>
      <c r="D44" s="3" t="s">
        <v>104</v>
      </c>
      <c r="E44" s="39" t="s">
        <v>238</v>
      </c>
      <c r="F44" s="3" t="s">
        <v>69</v>
      </c>
      <c r="G44" s="34">
        <v>5000</v>
      </c>
      <c r="H44" s="34">
        <v>320</v>
      </c>
      <c r="I44" s="34">
        <v>70</v>
      </c>
      <c r="J44" s="49">
        <v>0.4</v>
      </c>
      <c r="K44" s="36">
        <v>338.63</v>
      </c>
      <c r="L44" s="36">
        <v>229.04</v>
      </c>
      <c r="M44" s="36">
        <v>2.3199999999999998</v>
      </c>
      <c r="N44" s="36">
        <v>3.37</v>
      </c>
      <c r="O44" s="35">
        <v>0.67637244189823698</v>
      </c>
      <c r="P44" s="36">
        <v>2089.9164444969433</v>
      </c>
      <c r="Q44" s="36" t="s">
        <v>253</v>
      </c>
      <c r="R44" s="4"/>
    </row>
    <row r="45" spans="1:18" x14ac:dyDescent="0.35">
      <c r="A45" s="4"/>
      <c r="B45" s="26" t="s">
        <v>7</v>
      </c>
      <c r="C45" s="3">
        <v>37</v>
      </c>
      <c r="D45" s="3" t="s">
        <v>105</v>
      </c>
      <c r="E45" s="39" t="s">
        <v>238</v>
      </c>
      <c r="F45" s="3" t="s">
        <v>69</v>
      </c>
      <c r="G45" s="34">
        <v>5000</v>
      </c>
      <c r="H45" s="34">
        <v>320</v>
      </c>
      <c r="I45" s="34">
        <v>70</v>
      </c>
      <c r="J45" s="49">
        <v>0.3</v>
      </c>
      <c r="K45" s="36">
        <v>344.1</v>
      </c>
      <c r="L45" s="36">
        <v>221.03</v>
      </c>
      <c r="M45" s="36">
        <v>2.58</v>
      </c>
      <c r="N45" s="36">
        <v>2.69</v>
      </c>
      <c r="O45" s="35">
        <v>0.64234234234234233</v>
      </c>
      <c r="P45" s="36">
        <v>1984.76718018018</v>
      </c>
      <c r="Q45" s="36" t="s">
        <v>253</v>
      </c>
      <c r="R45" s="4"/>
    </row>
    <row r="46" spans="1:18" x14ac:dyDescent="0.35">
      <c r="A46" s="4"/>
      <c r="B46" s="26" t="s">
        <v>7</v>
      </c>
      <c r="C46" s="3">
        <v>38</v>
      </c>
      <c r="D46" s="3" t="s">
        <v>106</v>
      </c>
      <c r="E46" s="39" t="s">
        <v>238</v>
      </c>
      <c r="F46" s="3" t="s">
        <v>69</v>
      </c>
      <c r="G46" s="34">
        <v>5000</v>
      </c>
      <c r="H46" s="34">
        <v>320</v>
      </c>
      <c r="I46" s="34">
        <v>70</v>
      </c>
      <c r="J46" s="49">
        <v>0.4</v>
      </c>
      <c r="K46" s="36">
        <v>330.53</v>
      </c>
      <c r="L46" s="36">
        <v>204.12</v>
      </c>
      <c r="M46" s="36">
        <v>1.86</v>
      </c>
      <c r="N46" s="36">
        <v>2.85</v>
      </c>
      <c r="O46" s="35">
        <v>0.61755362599461483</v>
      </c>
      <c r="P46" s="36">
        <v>1908.1727734245003</v>
      </c>
      <c r="Q46" s="36" t="s">
        <v>253</v>
      </c>
      <c r="R46" s="4"/>
    </row>
    <row r="47" spans="1:18" x14ac:dyDescent="0.35">
      <c r="A47" s="4"/>
      <c r="B47" s="32"/>
      <c r="C47" s="13"/>
      <c r="D47" s="13"/>
      <c r="E47" s="40"/>
      <c r="F47" s="13"/>
      <c r="G47" s="37"/>
      <c r="H47" s="37"/>
      <c r="I47" s="37"/>
      <c r="J47" s="51"/>
      <c r="K47" s="37"/>
      <c r="L47" s="37"/>
      <c r="M47" s="37"/>
      <c r="N47" s="37"/>
      <c r="O47" s="38"/>
      <c r="P47" s="37"/>
      <c r="Q47" s="37"/>
      <c r="R47" s="4"/>
    </row>
    <row r="48" spans="1:18" x14ac:dyDescent="0.35">
      <c r="A48" s="4"/>
      <c r="B48" s="26" t="s">
        <v>7</v>
      </c>
      <c r="C48" s="3">
        <v>39</v>
      </c>
      <c r="D48" s="3" t="s">
        <v>107</v>
      </c>
      <c r="E48" s="39" t="s">
        <v>238</v>
      </c>
      <c r="F48" s="3" t="s">
        <v>69</v>
      </c>
      <c r="G48" s="34">
        <v>5000</v>
      </c>
      <c r="H48" s="34">
        <v>320</v>
      </c>
      <c r="I48" s="34">
        <v>70</v>
      </c>
      <c r="J48" s="49">
        <v>0.8</v>
      </c>
      <c r="K48" s="36">
        <v>323.18</v>
      </c>
      <c r="L48" s="36">
        <v>194.37</v>
      </c>
      <c r="M48" s="36">
        <v>3.92</v>
      </c>
      <c r="N48" s="36">
        <v>4.84</v>
      </c>
      <c r="O48" s="35">
        <v>0.60142954390741998</v>
      </c>
      <c r="P48" s="36">
        <v>1858.351133424098</v>
      </c>
      <c r="Q48" s="36" t="s">
        <v>253</v>
      </c>
      <c r="R48" s="4"/>
    </row>
    <row r="49" spans="1:18" x14ac:dyDescent="0.35">
      <c r="A49" s="4"/>
      <c r="B49" s="26" t="s">
        <v>7</v>
      </c>
      <c r="C49" s="3">
        <v>40</v>
      </c>
      <c r="D49" s="3" t="s">
        <v>108</v>
      </c>
      <c r="E49" s="39" t="s">
        <v>238</v>
      </c>
      <c r="F49" s="3" t="s">
        <v>69</v>
      </c>
      <c r="G49" s="34">
        <v>5000</v>
      </c>
      <c r="H49" s="34">
        <v>320</v>
      </c>
      <c r="I49" s="34">
        <v>70</v>
      </c>
      <c r="J49" s="49">
        <v>0.3</v>
      </c>
      <c r="K49" s="36">
        <v>304.14</v>
      </c>
      <c r="L49" s="36">
        <v>183.72</v>
      </c>
      <c r="M49" s="36">
        <v>2.84</v>
      </c>
      <c r="N49" s="36">
        <v>5.23</v>
      </c>
      <c r="O49" s="35">
        <v>0.60406391793253111</v>
      </c>
      <c r="P49" s="36">
        <v>1866.4910593805484</v>
      </c>
      <c r="Q49" s="36" t="s">
        <v>253</v>
      </c>
      <c r="R49" s="4"/>
    </row>
    <row r="50" spans="1:18" x14ac:dyDescent="0.35">
      <c r="A50" s="4"/>
      <c r="B50" s="26" t="s">
        <v>7</v>
      </c>
      <c r="C50" s="3">
        <v>41</v>
      </c>
      <c r="D50" s="3" t="s">
        <v>109</v>
      </c>
      <c r="E50" s="39" t="s">
        <v>238</v>
      </c>
      <c r="F50" s="3" t="s">
        <v>69</v>
      </c>
      <c r="G50" s="34">
        <v>5000</v>
      </c>
      <c r="H50" s="34">
        <v>320</v>
      </c>
      <c r="I50" s="34">
        <v>70</v>
      </c>
      <c r="J50" s="49">
        <v>0.3</v>
      </c>
      <c r="K50" s="36">
        <v>273.83</v>
      </c>
      <c r="L50" s="36">
        <v>168.67</v>
      </c>
      <c r="M50" s="36">
        <v>3.51</v>
      </c>
      <c r="N50" s="36">
        <v>4.58</v>
      </c>
      <c r="O50" s="35">
        <v>0.61596611036044258</v>
      </c>
      <c r="P50" s="36">
        <v>1903.2675247416278</v>
      </c>
      <c r="Q50" s="36" t="s">
        <v>253</v>
      </c>
      <c r="R50" s="4"/>
    </row>
    <row r="51" spans="1:18" x14ac:dyDescent="0.35">
      <c r="A51" s="4"/>
      <c r="B51" s="26" t="s">
        <v>7</v>
      </c>
      <c r="C51" s="3">
        <v>42</v>
      </c>
      <c r="D51" s="3" t="s">
        <v>110</v>
      </c>
      <c r="E51" s="39" t="s">
        <v>238</v>
      </c>
      <c r="F51" s="3" t="s">
        <v>69</v>
      </c>
      <c r="G51" s="34">
        <v>5000</v>
      </c>
      <c r="H51" s="34">
        <v>320</v>
      </c>
      <c r="I51" s="34">
        <v>70</v>
      </c>
      <c r="J51" s="49">
        <v>0.3</v>
      </c>
      <c r="K51" s="36">
        <v>332.6</v>
      </c>
      <c r="L51" s="36">
        <v>214.91</v>
      </c>
      <c r="M51" s="36">
        <v>2.27</v>
      </c>
      <c r="N51" s="36">
        <v>2.91</v>
      </c>
      <c r="O51" s="35">
        <v>0.64615153337342146</v>
      </c>
      <c r="P51" s="36">
        <v>1996.5371614552012</v>
      </c>
      <c r="Q51" s="36" t="s">
        <v>253</v>
      </c>
      <c r="R51" s="4"/>
    </row>
    <row r="52" spans="1:18" x14ac:dyDescent="0.35">
      <c r="A52" s="4"/>
      <c r="B52" s="26" t="s">
        <v>7</v>
      </c>
      <c r="C52" s="3">
        <v>43</v>
      </c>
      <c r="D52" s="3" t="s">
        <v>111</v>
      </c>
      <c r="E52" s="39" t="s">
        <v>238</v>
      </c>
      <c r="F52" s="3" t="s">
        <v>69</v>
      </c>
      <c r="G52" s="34">
        <v>5000</v>
      </c>
      <c r="H52" s="34">
        <v>320</v>
      </c>
      <c r="I52" s="34">
        <v>70</v>
      </c>
      <c r="J52" s="49">
        <v>0.4</v>
      </c>
      <c r="K52" s="36">
        <v>310.06</v>
      </c>
      <c r="L52" s="36">
        <v>196.68</v>
      </c>
      <c r="M52" s="36">
        <v>2.54</v>
      </c>
      <c r="N52" s="36">
        <v>5.14</v>
      </c>
      <c r="O52" s="35">
        <v>0.63432883957943631</v>
      </c>
      <c r="P52" s="36">
        <v>1960.0063381281043</v>
      </c>
      <c r="Q52" s="36" t="s">
        <v>253</v>
      </c>
      <c r="R52" s="4"/>
    </row>
    <row r="53" spans="1:18" x14ac:dyDescent="0.35">
      <c r="A53" s="4"/>
      <c r="B53" s="26" t="s">
        <v>7</v>
      </c>
      <c r="C53" s="3">
        <v>44</v>
      </c>
      <c r="D53" s="3" t="s">
        <v>112</v>
      </c>
      <c r="E53" s="39" t="s">
        <v>238</v>
      </c>
      <c r="F53" s="3" t="s">
        <v>69</v>
      </c>
      <c r="G53" s="34">
        <v>5000</v>
      </c>
      <c r="H53" s="34">
        <v>320</v>
      </c>
      <c r="I53" s="34">
        <v>70</v>
      </c>
      <c r="J53" s="49">
        <v>0.3</v>
      </c>
      <c r="K53" s="36">
        <v>331.28</v>
      </c>
      <c r="L53" s="36">
        <v>195.92</v>
      </c>
      <c r="M53" s="36">
        <v>3.11</v>
      </c>
      <c r="N53" s="36">
        <v>4.72</v>
      </c>
      <c r="O53" s="35">
        <v>0.59140304274329869</v>
      </c>
      <c r="P53" s="36">
        <v>1827.3703477420911</v>
      </c>
      <c r="Q53" s="36" t="s">
        <v>253</v>
      </c>
      <c r="R53" s="4"/>
    </row>
    <row r="54" spans="1:18" x14ac:dyDescent="0.35">
      <c r="A54" s="4"/>
      <c r="B54" s="32"/>
      <c r="C54" s="13"/>
      <c r="D54" s="13"/>
      <c r="E54" s="40"/>
      <c r="F54" s="13"/>
      <c r="G54" s="37"/>
      <c r="H54" s="37"/>
      <c r="I54" s="37"/>
      <c r="J54" s="51"/>
      <c r="K54" s="37"/>
      <c r="L54" s="37"/>
      <c r="M54" s="37"/>
      <c r="N54" s="37"/>
      <c r="O54" s="38"/>
      <c r="P54" s="37"/>
      <c r="Q54" s="37"/>
      <c r="R54" s="4"/>
    </row>
    <row r="55" spans="1:18" x14ac:dyDescent="0.35">
      <c r="A55" s="4"/>
      <c r="B55" s="26" t="s">
        <v>7</v>
      </c>
      <c r="C55" s="3">
        <v>45</v>
      </c>
      <c r="D55" s="3" t="s">
        <v>113</v>
      </c>
      <c r="E55" s="39" t="s">
        <v>238</v>
      </c>
      <c r="F55" s="3" t="s">
        <v>69</v>
      </c>
      <c r="G55" s="34">
        <v>5000</v>
      </c>
      <c r="H55" s="34">
        <v>310</v>
      </c>
      <c r="I55" s="34">
        <v>70</v>
      </c>
      <c r="J55" s="49">
        <v>0.6</v>
      </c>
      <c r="K55" s="36">
        <v>224.69</v>
      </c>
      <c r="L55" s="36">
        <v>147.27000000000001</v>
      </c>
      <c r="M55" s="36">
        <v>2.84</v>
      </c>
      <c r="N55" s="36">
        <v>4</v>
      </c>
      <c r="O55" s="35">
        <v>0.65543637901108198</v>
      </c>
      <c r="P55" s="36">
        <v>2025.226313142552</v>
      </c>
      <c r="Q55" s="36" t="s">
        <v>253</v>
      </c>
      <c r="R55" s="4"/>
    </row>
    <row r="56" spans="1:18" x14ac:dyDescent="0.35">
      <c r="A56" s="4"/>
      <c r="B56" s="26" t="s">
        <v>7</v>
      </c>
      <c r="C56" s="3">
        <v>46</v>
      </c>
      <c r="D56" s="3" t="s">
        <v>114</v>
      </c>
      <c r="E56" s="39" t="s">
        <v>238</v>
      </c>
      <c r="F56" s="3" t="s">
        <v>69</v>
      </c>
      <c r="G56" s="34">
        <v>5000</v>
      </c>
      <c r="H56" s="34">
        <v>310</v>
      </c>
      <c r="I56" s="34">
        <v>70</v>
      </c>
      <c r="J56" s="49">
        <v>0.5</v>
      </c>
      <c r="K56" s="36">
        <v>262.45999999999998</v>
      </c>
      <c r="L56" s="36">
        <v>168.88</v>
      </c>
      <c r="M56" s="36">
        <v>2.35</v>
      </c>
      <c r="N56" s="36">
        <v>4.03</v>
      </c>
      <c r="O56" s="35">
        <v>0.64345043054179685</v>
      </c>
      <c r="P56" s="36">
        <v>1988.1910508267927</v>
      </c>
      <c r="Q56" s="36" t="s">
        <v>253</v>
      </c>
      <c r="R56" s="4"/>
    </row>
    <row r="57" spans="1:18" x14ac:dyDescent="0.35">
      <c r="A57" s="4"/>
      <c r="B57" s="26" t="s">
        <v>7</v>
      </c>
      <c r="C57" s="3">
        <v>47</v>
      </c>
      <c r="D57" s="3" t="s">
        <v>115</v>
      </c>
      <c r="E57" s="39" t="s">
        <v>238</v>
      </c>
      <c r="F57" s="3" t="s">
        <v>69</v>
      </c>
      <c r="G57" s="34">
        <v>5000</v>
      </c>
      <c r="H57" s="34">
        <v>310</v>
      </c>
      <c r="I57" s="34">
        <v>70</v>
      </c>
      <c r="J57" s="49">
        <v>0.5</v>
      </c>
      <c r="K57" s="36">
        <v>275.22000000000003</v>
      </c>
      <c r="L57" s="36">
        <v>175.32</v>
      </c>
      <c r="M57" s="36">
        <v>3.08</v>
      </c>
      <c r="N57" s="36">
        <v>4.3</v>
      </c>
      <c r="O57" s="35">
        <v>0.63701765860039228</v>
      </c>
      <c r="P57" s="36">
        <v>1968.3144931327661</v>
      </c>
      <c r="Q57" s="36" t="s">
        <v>253</v>
      </c>
      <c r="R57" s="4"/>
    </row>
    <row r="58" spans="1:18" x14ac:dyDescent="0.35">
      <c r="A58" s="4"/>
      <c r="B58" s="26" t="s">
        <v>7</v>
      </c>
      <c r="C58" s="3">
        <v>48</v>
      </c>
      <c r="D58" s="3" t="s">
        <v>116</v>
      </c>
      <c r="E58" s="39" t="s">
        <v>238</v>
      </c>
      <c r="F58" s="3" t="s">
        <v>69</v>
      </c>
      <c r="G58" s="34">
        <v>5000</v>
      </c>
      <c r="H58" s="34">
        <v>310</v>
      </c>
      <c r="I58" s="34">
        <v>70</v>
      </c>
      <c r="J58" s="49">
        <v>0.6</v>
      </c>
      <c r="K58" s="36">
        <v>251.17</v>
      </c>
      <c r="L58" s="36">
        <v>162.77000000000001</v>
      </c>
      <c r="M58" s="36">
        <v>3.83</v>
      </c>
      <c r="N58" s="36">
        <v>5.65</v>
      </c>
      <c r="O58" s="35">
        <v>0.64804713938766578</v>
      </c>
      <c r="P58" s="36">
        <v>2002.3943755225546</v>
      </c>
      <c r="Q58" s="36" t="s">
        <v>253</v>
      </c>
      <c r="R58" s="4"/>
    </row>
    <row r="59" spans="1:18" x14ac:dyDescent="0.35">
      <c r="A59" s="4"/>
      <c r="B59" s="26" t="s">
        <v>7</v>
      </c>
      <c r="C59" s="3">
        <v>49</v>
      </c>
      <c r="D59" s="3" t="s">
        <v>117</v>
      </c>
      <c r="E59" s="39" t="s">
        <v>238</v>
      </c>
      <c r="F59" s="3" t="s">
        <v>69</v>
      </c>
      <c r="G59" s="34">
        <v>5000</v>
      </c>
      <c r="H59" s="34">
        <v>310</v>
      </c>
      <c r="I59" s="34">
        <v>70</v>
      </c>
      <c r="J59" s="49">
        <v>0.4</v>
      </c>
      <c r="K59" s="36">
        <v>265.73</v>
      </c>
      <c r="L59" s="36">
        <v>165.75</v>
      </c>
      <c r="M59" s="36">
        <v>2.71</v>
      </c>
      <c r="N59" s="36">
        <v>5.56</v>
      </c>
      <c r="O59" s="35">
        <v>0.62375343393670257</v>
      </c>
      <c r="P59" s="36">
        <v>1927.3294979866778</v>
      </c>
      <c r="Q59" s="36" t="s">
        <v>253</v>
      </c>
      <c r="R59" s="4"/>
    </row>
    <row r="60" spans="1:18" x14ac:dyDescent="0.35">
      <c r="A60" s="4"/>
      <c r="B60" s="26" t="s">
        <v>7</v>
      </c>
      <c r="C60" s="3">
        <v>50</v>
      </c>
      <c r="D60" s="3" t="s">
        <v>118</v>
      </c>
      <c r="E60" s="39" t="s">
        <v>238</v>
      </c>
      <c r="F60" s="3" t="s">
        <v>69</v>
      </c>
      <c r="G60" s="34">
        <v>5000</v>
      </c>
      <c r="H60" s="34">
        <v>310</v>
      </c>
      <c r="I60" s="34">
        <v>70</v>
      </c>
      <c r="J60" s="49">
        <v>0.6</v>
      </c>
      <c r="K60" s="36">
        <v>253.51</v>
      </c>
      <c r="L60" s="36">
        <v>172.49</v>
      </c>
      <c r="M60" s="36">
        <v>2.7</v>
      </c>
      <c r="N60" s="36">
        <v>3.8</v>
      </c>
      <c r="O60" s="35">
        <v>0.68040708453315457</v>
      </c>
      <c r="P60" s="36">
        <v>2102.3830464281491</v>
      </c>
      <c r="Q60" s="36" t="s">
        <v>253</v>
      </c>
      <c r="R60" s="4"/>
    </row>
    <row r="61" spans="1:18" x14ac:dyDescent="0.35">
      <c r="A61" s="4"/>
      <c r="B61" s="32"/>
      <c r="C61" s="13"/>
      <c r="D61" s="13"/>
      <c r="E61" s="40"/>
      <c r="F61" s="13"/>
      <c r="G61" s="37"/>
      <c r="H61" s="37"/>
      <c r="I61" s="37"/>
      <c r="J61" s="51"/>
      <c r="K61" s="37"/>
      <c r="L61" s="37"/>
      <c r="M61" s="37"/>
      <c r="N61" s="37"/>
      <c r="O61" s="38"/>
      <c r="P61" s="37"/>
      <c r="Q61" s="37"/>
      <c r="R61" s="4"/>
    </row>
    <row r="62" spans="1:18" x14ac:dyDescent="0.35">
      <c r="A62" s="4"/>
      <c r="B62" s="26" t="s">
        <v>7</v>
      </c>
      <c r="C62" s="3">
        <v>51</v>
      </c>
      <c r="D62" s="3" t="s">
        <v>119</v>
      </c>
      <c r="E62" s="39" t="s">
        <v>238</v>
      </c>
      <c r="F62" s="3" t="s">
        <v>69</v>
      </c>
      <c r="G62" s="34">
        <v>5000</v>
      </c>
      <c r="H62" s="34">
        <v>310</v>
      </c>
      <c r="I62" s="34">
        <v>70</v>
      </c>
      <c r="J62" s="49">
        <v>0.6</v>
      </c>
      <c r="K62" s="36">
        <v>255.1</v>
      </c>
      <c r="L62" s="36">
        <v>155.85</v>
      </c>
      <c r="M62" s="36">
        <v>2.16</v>
      </c>
      <c r="N62" s="36">
        <v>2.77</v>
      </c>
      <c r="O62" s="35">
        <v>0.6109368874951</v>
      </c>
      <c r="P62" s="36">
        <v>1887.7277793022345</v>
      </c>
      <c r="Q62" s="36" t="s">
        <v>253</v>
      </c>
      <c r="R62" s="4"/>
    </row>
    <row r="63" spans="1:18" x14ac:dyDescent="0.35">
      <c r="A63" s="4"/>
      <c r="B63" s="26" t="s">
        <v>7</v>
      </c>
      <c r="C63" s="3">
        <v>52</v>
      </c>
      <c r="D63" s="3" t="s">
        <v>120</v>
      </c>
      <c r="E63" s="39" t="s">
        <v>238</v>
      </c>
      <c r="F63" s="3" t="s">
        <v>69</v>
      </c>
      <c r="G63" s="34">
        <v>5000</v>
      </c>
      <c r="H63" s="34">
        <v>310</v>
      </c>
      <c r="I63" s="34">
        <v>70</v>
      </c>
      <c r="J63" s="49">
        <v>0.6</v>
      </c>
      <c r="K63" s="36">
        <v>255</v>
      </c>
      <c r="L63" s="36">
        <v>159.52000000000001</v>
      </c>
      <c r="M63" s="36">
        <v>2.4</v>
      </c>
      <c r="N63" s="36">
        <v>2.96</v>
      </c>
      <c r="O63" s="35">
        <v>0.62556862745098041</v>
      </c>
      <c r="P63" s="36">
        <v>1932.9382462745098</v>
      </c>
      <c r="Q63" s="36" t="s">
        <v>253</v>
      </c>
      <c r="R63" s="4"/>
    </row>
    <row r="64" spans="1:18" x14ac:dyDescent="0.35">
      <c r="A64" s="4"/>
      <c r="B64" s="26" t="s">
        <v>7</v>
      </c>
      <c r="C64" s="3">
        <v>53</v>
      </c>
      <c r="D64" s="3" t="s">
        <v>121</v>
      </c>
      <c r="E64" s="39" t="s">
        <v>238</v>
      </c>
      <c r="F64" s="3" t="s">
        <v>69</v>
      </c>
      <c r="G64" s="34">
        <v>5000</v>
      </c>
      <c r="H64" s="34">
        <v>310</v>
      </c>
      <c r="I64" s="34">
        <v>70</v>
      </c>
      <c r="J64" s="49">
        <v>0.6</v>
      </c>
      <c r="K64" s="36">
        <v>258.07</v>
      </c>
      <c r="L64" s="36">
        <v>158.97999999999999</v>
      </c>
      <c r="M64" s="36">
        <v>2.4</v>
      </c>
      <c r="N64" s="36">
        <v>3.28</v>
      </c>
      <c r="O64" s="35">
        <v>0.61603440926880304</v>
      </c>
      <c r="P64" s="36">
        <v>1903.4785608555817</v>
      </c>
      <c r="Q64" s="36" t="s">
        <v>253</v>
      </c>
      <c r="R64" s="4"/>
    </row>
    <row r="65" spans="1:18" x14ac:dyDescent="0.35">
      <c r="A65" s="4"/>
      <c r="B65" s="26" t="s">
        <v>7</v>
      </c>
      <c r="C65" s="3">
        <v>54</v>
      </c>
      <c r="D65" s="3" t="s">
        <v>122</v>
      </c>
      <c r="E65" s="39" t="s">
        <v>238</v>
      </c>
      <c r="F65" s="3" t="s">
        <v>69</v>
      </c>
      <c r="G65" s="34">
        <v>5000</v>
      </c>
      <c r="H65" s="34">
        <v>310</v>
      </c>
      <c r="I65" s="34">
        <v>70</v>
      </c>
      <c r="J65" s="49">
        <v>0.7</v>
      </c>
      <c r="K65" s="36">
        <v>253.11</v>
      </c>
      <c r="L65" s="36">
        <v>163.65</v>
      </c>
      <c r="M65" s="36">
        <v>2.36</v>
      </c>
      <c r="N65" s="36">
        <v>3.29</v>
      </c>
      <c r="O65" s="35">
        <v>0.64655683299751099</v>
      </c>
      <c r="P65" s="36">
        <v>1997.789492710679</v>
      </c>
      <c r="Q65" s="36" t="s">
        <v>253</v>
      </c>
      <c r="R65" s="4"/>
    </row>
    <row r="66" spans="1:18" x14ac:dyDescent="0.35">
      <c r="A66" s="4"/>
      <c r="B66" s="26" t="s">
        <v>7</v>
      </c>
      <c r="C66" s="3">
        <v>55</v>
      </c>
      <c r="D66" s="3" t="s">
        <v>123</v>
      </c>
      <c r="E66" s="39" t="s">
        <v>238</v>
      </c>
      <c r="F66" s="3" t="s">
        <v>69</v>
      </c>
      <c r="G66" s="34">
        <v>5000</v>
      </c>
      <c r="H66" s="34">
        <v>310</v>
      </c>
      <c r="I66" s="34">
        <v>70</v>
      </c>
      <c r="J66" s="49">
        <v>0.6</v>
      </c>
      <c r="K66" s="36">
        <v>246.67</v>
      </c>
      <c r="L66" s="36">
        <v>149.74</v>
      </c>
      <c r="M66" s="36">
        <v>2.5099999999999998</v>
      </c>
      <c r="N66" s="36">
        <v>3.85</v>
      </c>
      <c r="O66" s="35">
        <v>0.60704585073174688</v>
      </c>
      <c r="P66" s="36">
        <v>1875.7049037175173</v>
      </c>
      <c r="Q66" s="36" t="s">
        <v>253</v>
      </c>
      <c r="R66" s="4"/>
    </row>
    <row r="67" spans="1:18" x14ac:dyDescent="0.35">
      <c r="A67" s="4"/>
      <c r="B67" s="26" t="s">
        <v>7</v>
      </c>
      <c r="C67" s="3">
        <v>56</v>
      </c>
      <c r="D67" s="3" t="s">
        <v>124</v>
      </c>
      <c r="E67" s="39" t="s">
        <v>238</v>
      </c>
      <c r="F67" s="3" t="s">
        <v>69</v>
      </c>
      <c r="G67" s="34">
        <v>5000</v>
      </c>
      <c r="H67" s="34">
        <v>310</v>
      </c>
      <c r="I67" s="34">
        <v>70</v>
      </c>
      <c r="J67" s="49">
        <v>0.7</v>
      </c>
      <c r="K67" s="36">
        <v>248.02</v>
      </c>
      <c r="L67" s="36">
        <v>149.51</v>
      </c>
      <c r="M67" s="36">
        <v>2.69</v>
      </c>
      <c r="N67" s="36">
        <v>3.26</v>
      </c>
      <c r="O67" s="35">
        <v>0.60281428917022817</v>
      </c>
      <c r="P67" s="36">
        <v>1862.6298439641962</v>
      </c>
      <c r="Q67" s="36" t="s">
        <v>253</v>
      </c>
      <c r="R67" s="4"/>
    </row>
    <row r="68" spans="1:18" x14ac:dyDescent="0.35">
      <c r="A68" s="4"/>
      <c r="B68" s="32"/>
      <c r="C68" s="13"/>
      <c r="D68" s="13"/>
      <c r="E68" s="40"/>
      <c r="F68" s="13"/>
      <c r="G68" s="37"/>
      <c r="H68" s="37"/>
      <c r="I68" s="37"/>
      <c r="J68" s="51"/>
      <c r="K68" s="37"/>
      <c r="L68" s="37"/>
      <c r="M68" s="37"/>
      <c r="N68" s="37"/>
      <c r="O68" s="38"/>
      <c r="P68" s="37"/>
      <c r="Q68" s="37"/>
      <c r="R68" s="4"/>
    </row>
    <row r="69" spans="1:18" x14ac:dyDescent="0.35">
      <c r="A69" s="4"/>
      <c r="B69" s="26" t="s">
        <v>7</v>
      </c>
      <c r="C69" s="3">
        <v>57</v>
      </c>
      <c r="D69" s="3" t="s">
        <v>125</v>
      </c>
      <c r="E69" s="39" t="s">
        <v>238</v>
      </c>
      <c r="F69" s="3" t="s">
        <v>69</v>
      </c>
      <c r="G69" s="34">
        <v>5000</v>
      </c>
      <c r="H69" s="34">
        <v>320</v>
      </c>
      <c r="I69" s="34">
        <v>70</v>
      </c>
      <c r="J69" s="49">
        <v>0.4</v>
      </c>
      <c r="K69" s="36">
        <v>354.14</v>
      </c>
      <c r="L69" s="36">
        <v>216.46</v>
      </c>
      <c r="M69" s="36">
        <v>2.62</v>
      </c>
      <c r="N69" s="36">
        <v>2.89</v>
      </c>
      <c r="O69" s="35">
        <v>0.61122719828316485</v>
      </c>
      <c r="P69" s="36">
        <v>1888.6248077031682</v>
      </c>
      <c r="Q69" s="36" t="s">
        <v>253</v>
      </c>
      <c r="R69" s="4"/>
    </row>
    <row r="70" spans="1:18" x14ac:dyDescent="0.35">
      <c r="A70" s="4"/>
      <c r="B70" s="26" t="s">
        <v>7</v>
      </c>
      <c r="C70" s="3">
        <v>58</v>
      </c>
      <c r="D70" s="3" t="s">
        <v>126</v>
      </c>
      <c r="E70" s="39" t="s">
        <v>238</v>
      </c>
      <c r="F70" s="3" t="s">
        <v>69</v>
      </c>
      <c r="G70" s="34">
        <v>5000</v>
      </c>
      <c r="H70" s="34">
        <v>320</v>
      </c>
      <c r="I70" s="34">
        <v>70</v>
      </c>
      <c r="J70" s="49">
        <v>0.4</v>
      </c>
      <c r="K70" s="36">
        <v>337.92</v>
      </c>
      <c r="L70" s="36">
        <v>205.89</v>
      </c>
      <c r="M70" s="36">
        <v>3.4</v>
      </c>
      <c r="N70" s="36">
        <v>2.9</v>
      </c>
      <c r="O70" s="35">
        <v>0.60928622159090906</v>
      </c>
      <c r="P70" s="36">
        <v>1882.6274032315339</v>
      </c>
      <c r="Q70" s="36" t="s">
        <v>253</v>
      </c>
      <c r="R70" s="4"/>
    </row>
    <row r="71" spans="1:18" x14ac:dyDescent="0.35">
      <c r="A71" s="4"/>
      <c r="B71" s="26" t="s">
        <v>7</v>
      </c>
      <c r="C71" s="3">
        <v>59</v>
      </c>
      <c r="D71" s="3" t="s">
        <v>127</v>
      </c>
      <c r="E71" s="39" t="s">
        <v>238</v>
      </c>
      <c r="F71" s="3" t="s">
        <v>69</v>
      </c>
      <c r="G71" s="34">
        <v>5000</v>
      </c>
      <c r="H71" s="34">
        <v>320</v>
      </c>
      <c r="I71" s="34">
        <v>70</v>
      </c>
      <c r="J71" s="49">
        <v>0.3</v>
      </c>
      <c r="K71" s="36">
        <v>335.88</v>
      </c>
      <c r="L71" s="36">
        <v>204.04</v>
      </c>
      <c r="M71" s="36">
        <v>2.62</v>
      </c>
      <c r="N71" s="36">
        <v>2.2000000000000002</v>
      </c>
      <c r="O71" s="35">
        <v>0.60747886149815411</v>
      </c>
      <c r="P71" s="36">
        <v>1877.0428593545314</v>
      </c>
      <c r="Q71" s="36" t="s">
        <v>253</v>
      </c>
      <c r="R71" s="4"/>
    </row>
    <row r="72" spans="1:18" x14ac:dyDescent="0.35">
      <c r="A72" s="4"/>
      <c r="B72" s="32"/>
      <c r="C72" s="13"/>
      <c r="D72" s="13"/>
      <c r="E72" s="40"/>
      <c r="F72" s="13"/>
      <c r="G72" s="37"/>
      <c r="H72" s="37"/>
      <c r="I72" s="37"/>
      <c r="J72" s="51"/>
      <c r="K72" s="37"/>
      <c r="L72" s="37"/>
      <c r="M72" s="37"/>
      <c r="N72" s="37"/>
      <c r="O72" s="38"/>
      <c r="P72" s="37"/>
      <c r="Q72" s="37"/>
      <c r="R72" s="4"/>
    </row>
    <row r="73" spans="1:18" x14ac:dyDescent="0.35">
      <c r="A73" s="4"/>
      <c r="B73" s="26" t="s">
        <v>7</v>
      </c>
      <c r="C73" s="3">
        <v>60</v>
      </c>
      <c r="D73" s="3" t="s">
        <v>128</v>
      </c>
      <c r="E73" s="39" t="s">
        <v>238</v>
      </c>
      <c r="F73" s="3" t="s">
        <v>69</v>
      </c>
      <c r="G73" s="34">
        <v>5000</v>
      </c>
      <c r="H73" s="34">
        <v>320</v>
      </c>
      <c r="I73" s="34">
        <v>70</v>
      </c>
      <c r="J73" s="49">
        <v>0.4</v>
      </c>
      <c r="K73" s="36">
        <v>308.52</v>
      </c>
      <c r="L73" s="36">
        <v>201.27</v>
      </c>
      <c r="M73" s="36">
        <v>4.2</v>
      </c>
      <c r="N73" s="36">
        <v>8.24</v>
      </c>
      <c r="O73" s="35">
        <v>0.65237261765849874</v>
      </c>
      <c r="P73" s="36">
        <v>2015.7596275768185</v>
      </c>
      <c r="Q73" s="36" t="s">
        <v>253</v>
      </c>
      <c r="R73" s="4"/>
    </row>
    <row r="74" spans="1:18" x14ac:dyDescent="0.35">
      <c r="A74" s="4"/>
      <c r="B74" s="26" t="s">
        <v>7</v>
      </c>
      <c r="C74" s="3">
        <v>61</v>
      </c>
      <c r="D74" s="3" t="s">
        <v>129</v>
      </c>
      <c r="E74" s="39" t="s">
        <v>238</v>
      </c>
      <c r="F74" s="3" t="s">
        <v>69</v>
      </c>
      <c r="G74" s="34">
        <v>5000</v>
      </c>
      <c r="H74" s="34">
        <v>320</v>
      </c>
      <c r="I74" s="34">
        <v>70</v>
      </c>
      <c r="J74" s="49">
        <v>0.2</v>
      </c>
      <c r="K74" s="36">
        <v>361.36</v>
      </c>
      <c r="L74" s="36">
        <v>233.49</v>
      </c>
      <c r="M74" s="36">
        <v>2.67</v>
      </c>
      <c r="N74" s="36">
        <v>3.4</v>
      </c>
      <c r="O74" s="35">
        <v>0.64614235111799867</v>
      </c>
      <c r="P74" s="36">
        <v>1996.5087892959928</v>
      </c>
      <c r="Q74" s="36" t="s">
        <v>253</v>
      </c>
      <c r="R74" s="4"/>
    </row>
    <row r="75" spans="1:18" x14ac:dyDescent="0.35">
      <c r="A75" s="4"/>
      <c r="B75" s="26" t="s">
        <v>7</v>
      </c>
      <c r="C75" s="3">
        <v>62</v>
      </c>
      <c r="D75" s="3" t="s">
        <v>130</v>
      </c>
      <c r="E75" s="39" t="s">
        <v>238</v>
      </c>
      <c r="F75" s="3" t="s">
        <v>69</v>
      </c>
      <c r="G75" s="34">
        <v>5000</v>
      </c>
      <c r="H75" s="34">
        <v>320</v>
      </c>
      <c r="I75" s="34">
        <v>70</v>
      </c>
      <c r="J75" s="49">
        <v>0.2</v>
      </c>
      <c r="K75" s="36">
        <v>371.95</v>
      </c>
      <c r="L75" s="36">
        <v>230.09</v>
      </c>
      <c r="M75" s="36">
        <v>2.4300000000000002</v>
      </c>
      <c r="N75" s="36">
        <v>3.46</v>
      </c>
      <c r="O75" s="35">
        <v>0.61860465116279073</v>
      </c>
      <c r="P75" s="36">
        <v>1911.4203255813954</v>
      </c>
      <c r="Q75" s="36" t="s">
        <v>253</v>
      </c>
      <c r="R75" s="4"/>
    </row>
    <row r="76" spans="1:18" x14ac:dyDescent="0.35">
      <c r="A76" s="4"/>
      <c r="B76" s="26" t="s">
        <v>7</v>
      </c>
      <c r="C76" s="3">
        <v>63</v>
      </c>
      <c r="D76" s="3" t="s">
        <v>131</v>
      </c>
      <c r="E76" s="39" t="s">
        <v>238</v>
      </c>
      <c r="F76" s="3" t="s">
        <v>69</v>
      </c>
      <c r="G76" s="34">
        <v>5000</v>
      </c>
      <c r="H76" s="34">
        <v>320</v>
      </c>
      <c r="I76" s="34">
        <v>70</v>
      </c>
      <c r="J76" s="49">
        <v>0.2</v>
      </c>
      <c r="K76" s="36">
        <v>351.7</v>
      </c>
      <c r="L76" s="36">
        <v>213.31</v>
      </c>
      <c r="M76" s="36">
        <v>4.5999999999999996</v>
      </c>
      <c r="N76" s="36">
        <v>4.4800000000000004</v>
      </c>
      <c r="O76" s="35">
        <v>0.60651123116292294</v>
      </c>
      <c r="P76" s="36">
        <v>1874.0529880580038</v>
      </c>
      <c r="Q76" s="36" t="s">
        <v>253</v>
      </c>
      <c r="R76" s="4"/>
    </row>
    <row r="77" spans="1:18" x14ac:dyDescent="0.35">
      <c r="A77" s="4"/>
      <c r="B77" s="26" t="s">
        <v>7</v>
      </c>
      <c r="C77" s="3">
        <v>64</v>
      </c>
      <c r="D77" s="3" t="s">
        <v>132</v>
      </c>
      <c r="E77" s="39" t="s">
        <v>238</v>
      </c>
      <c r="F77" s="3" t="s">
        <v>69</v>
      </c>
      <c r="G77" s="34">
        <v>5000</v>
      </c>
      <c r="H77" s="34">
        <v>320</v>
      </c>
      <c r="I77" s="34">
        <v>70</v>
      </c>
      <c r="J77" s="49">
        <v>0.3</v>
      </c>
      <c r="K77" s="36">
        <v>359.97</v>
      </c>
      <c r="L77" s="36">
        <v>221.24</v>
      </c>
      <c r="M77" s="36">
        <v>2.61</v>
      </c>
      <c r="N77" s="36">
        <v>3.19</v>
      </c>
      <c r="O77" s="35">
        <v>0.61460677278662112</v>
      </c>
      <c r="P77" s="36">
        <v>1899.0673211656526</v>
      </c>
      <c r="Q77" s="36" t="s">
        <v>253</v>
      </c>
      <c r="R77" s="4"/>
    </row>
    <row r="78" spans="1:18" x14ac:dyDescent="0.35">
      <c r="A78" s="4"/>
      <c r="B78" s="26" t="s">
        <v>7</v>
      </c>
      <c r="C78" s="3">
        <v>65</v>
      </c>
      <c r="D78" s="3" t="s">
        <v>133</v>
      </c>
      <c r="E78" s="39" t="s">
        <v>238</v>
      </c>
      <c r="F78" s="3" t="s">
        <v>69</v>
      </c>
      <c r="G78" s="34">
        <v>5000</v>
      </c>
      <c r="H78" s="34">
        <v>320</v>
      </c>
      <c r="I78" s="34">
        <v>70</v>
      </c>
      <c r="J78" s="49">
        <v>0.3</v>
      </c>
      <c r="K78" s="36">
        <v>371.68</v>
      </c>
      <c r="L78" s="36">
        <v>230.63</v>
      </c>
      <c r="M78" s="36">
        <v>2.2799999999999998</v>
      </c>
      <c r="N78" s="36">
        <v>2.2799999999999998</v>
      </c>
      <c r="O78" s="35">
        <v>0.62050688764528628</v>
      </c>
      <c r="P78" s="36">
        <v>1917.2980270662936</v>
      </c>
      <c r="Q78" s="36" t="s">
        <v>253</v>
      </c>
      <c r="R78" s="4"/>
    </row>
    <row r="79" spans="1:18" x14ac:dyDescent="0.35">
      <c r="A79" s="4"/>
      <c r="B79" s="26" t="s">
        <v>7</v>
      </c>
      <c r="C79" s="3">
        <v>66</v>
      </c>
      <c r="D79" s="3" t="s">
        <v>134</v>
      </c>
      <c r="E79" s="39" t="s">
        <v>238</v>
      </c>
      <c r="F79" s="3" t="s">
        <v>69</v>
      </c>
      <c r="G79" s="34">
        <v>5000</v>
      </c>
      <c r="H79" s="34">
        <v>320</v>
      </c>
      <c r="I79" s="34">
        <v>70</v>
      </c>
      <c r="J79" s="49">
        <v>0.4</v>
      </c>
      <c r="K79" s="36">
        <v>340.39</v>
      </c>
      <c r="L79" s="36">
        <v>208.5</v>
      </c>
      <c r="M79" s="36">
        <v>3.17</v>
      </c>
      <c r="N79" s="36">
        <v>6.15</v>
      </c>
      <c r="O79" s="35">
        <v>0.61253268309879849</v>
      </c>
      <c r="P79" s="36">
        <v>1892.6586121801463</v>
      </c>
      <c r="Q79" s="36" t="s">
        <v>253</v>
      </c>
      <c r="R79" s="4"/>
    </row>
    <row r="80" spans="1:18" x14ac:dyDescent="0.35">
      <c r="A80" s="4"/>
      <c r="B80" s="26" t="s">
        <v>7</v>
      </c>
      <c r="C80" s="3">
        <v>67</v>
      </c>
      <c r="D80" s="3" t="s">
        <v>135</v>
      </c>
      <c r="E80" s="39" t="s">
        <v>238</v>
      </c>
      <c r="F80" s="3" t="s">
        <v>69</v>
      </c>
      <c r="G80" s="34">
        <v>5000</v>
      </c>
      <c r="H80" s="34">
        <v>320</v>
      </c>
      <c r="I80" s="34">
        <v>70</v>
      </c>
      <c r="J80" s="49">
        <v>0.4</v>
      </c>
      <c r="K80" s="36">
        <v>354.67</v>
      </c>
      <c r="L80" s="36">
        <v>222.68</v>
      </c>
      <c r="M80" s="36">
        <v>2.64</v>
      </c>
      <c r="N80" s="36">
        <v>3.38</v>
      </c>
      <c r="O80" s="35">
        <v>0.62785124199960529</v>
      </c>
      <c r="P80" s="36">
        <v>1939.9912741421604</v>
      </c>
      <c r="Q80" s="36" t="s">
        <v>253</v>
      </c>
      <c r="R80" s="4"/>
    </row>
    <row r="81" spans="1:18" x14ac:dyDescent="0.35">
      <c r="A81" s="4"/>
      <c r="B81" s="26" t="s">
        <v>7</v>
      </c>
      <c r="C81" s="3">
        <v>68</v>
      </c>
      <c r="D81" s="3" t="s">
        <v>136</v>
      </c>
      <c r="E81" s="39" t="s">
        <v>238</v>
      </c>
      <c r="F81" s="3" t="s">
        <v>69</v>
      </c>
      <c r="G81" s="34">
        <v>5000</v>
      </c>
      <c r="H81" s="34">
        <v>320</v>
      </c>
      <c r="I81" s="34">
        <v>70</v>
      </c>
      <c r="J81" s="49">
        <v>0.2</v>
      </c>
      <c r="K81" s="36">
        <v>356.79</v>
      </c>
      <c r="L81" s="36">
        <v>223.11</v>
      </c>
      <c r="M81" s="36">
        <v>2.5299999999999998</v>
      </c>
      <c r="N81" s="36">
        <v>3.51</v>
      </c>
      <c r="O81" s="35">
        <v>0.62532582191204911</v>
      </c>
      <c r="P81" s="36">
        <v>1932.1880038678214</v>
      </c>
      <c r="Q81" s="36" t="s">
        <v>253</v>
      </c>
      <c r="R81" s="4"/>
    </row>
    <row r="82" spans="1:18" x14ac:dyDescent="0.35">
      <c r="A82" s="4"/>
      <c r="B82" s="26" t="s">
        <v>7</v>
      </c>
      <c r="C82" s="3">
        <v>69</v>
      </c>
      <c r="D82" s="3" t="s">
        <v>137</v>
      </c>
      <c r="E82" s="39" t="s">
        <v>238</v>
      </c>
      <c r="F82" s="3" t="s">
        <v>69</v>
      </c>
      <c r="G82" s="34">
        <v>5000</v>
      </c>
      <c r="H82" s="34">
        <v>320</v>
      </c>
      <c r="I82" s="34">
        <v>70</v>
      </c>
      <c r="J82" s="49">
        <v>0.2</v>
      </c>
      <c r="K82" s="36">
        <v>353.99</v>
      </c>
      <c r="L82" s="36">
        <v>218.34</v>
      </c>
      <c r="M82" s="36">
        <v>2.62</v>
      </c>
      <c r="N82" s="36">
        <v>3.77</v>
      </c>
      <c r="O82" s="35">
        <v>0.61679708466340855</v>
      </c>
      <c r="P82" s="36">
        <v>1905.8351439306193</v>
      </c>
      <c r="Q82" s="36" t="s">
        <v>253</v>
      </c>
      <c r="R82" s="4"/>
    </row>
    <row r="83" spans="1:18" x14ac:dyDescent="0.35">
      <c r="A83" s="4"/>
      <c r="B83" s="32"/>
      <c r="C83" s="13"/>
      <c r="D83" s="13"/>
      <c r="E83" s="40"/>
      <c r="F83" s="13"/>
      <c r="G83" s="37"/>
      <c r="H83" s="37"/>
      <c r="I83" s="37"/>
      <c r="J83" s="51"/>
      <c r="K83" s="37"/>
      <c r="L83" s="37"/>
      <c r="M83" s="37"/>
      <c r="N83" s="37"/>
      <c r="O83" s="38"/>
      <c r="P83" s="37"/>
      <c r="Q83" s="37"/>
      <c r="R83" s="4"/>
    </row>
    <row r="84" spans="1:18" x14ac:dyDescent="0.35">
      <c r="A84" s="4"/>
      <c r="B84" s="26" t="s">
        <v>7</v>
      </c>
      <c r="C84" s="3">
        <v>70</v>
      </c>
      <c r="D84" s="3" t="s">
        <v>138</v>
      </c>
      <c r="E84" s="39" t="s">
        <v>238</v>
      </c>
      <c r="F84" s="3" t="s">
        <v>69</v>
      </c>
      <c r="G84" s="34">
        <v>5000</v>
      </c>
      <c r="H84" s="34">
        <v>320</v>
      </c>
      <c r="I84" s="34">
        <v>70</v>
      </c>
      <c r="J84" s="49">
        <v>0.4</v>
      </c>
      <c r="K84" s="36">
        <v>332.81</v>
      </c>
      <c r="L84" s="36">
        <v>208.71</v>
      </c>
      <c r="M84" s="36">
        <v>6.89</v>
      </c>
      <c r="N84" s="36">
        <v>11.95</v>
      </c>
      <c r="O84" s="35">
        <v>0.62711456987470326</v>
      </c>
      <c r="P84" s="36">
        <v>1937.7150383101468</v>
      </c>
      <c r="Q84" s="36" t="s">
        <v>253</v>
      </c>
      <c r="R84" s="4"/>
    </row>
    <row r="85" spans="1:18" x14ac:dyDescent="0.35">
      <c r="A85" s="4"/>
      <c r="B85" s="26" t="s">
        <v>7</v>
      </c>
      <c r="C85" s="3">
        <v>71</v>
      </c>
      <c r="D85" s="3" t="s">
        <v>139</v>
      </c>
      <c r="E85" s="39" t="s">
        <v>238</v>
      </c>
      <c r="F85" s="3" t="s">
        <v>69</v>
      </c>
      <c r="G85" s="34">
        <v>5000</v>
      </c>
      <c r="H85" s="34">
        <v>320</v>
      </c>
      <c r="I85" s="34">
        <v>70</v>
      </c>
      <c r="J85" s="49">
        <v>0.4</v>
      </c>
      <c r="K85" s="36">
        <v>310.20999999999998</v>
      </c>
      <c r="L85" s="36">
        <v>197.4</v>
      </c>
      <c r="M85" s="36">
        <v>3.84</v>
      </c>
      <c r="N85" s="36">
        <v>4.75</v>
      </c>
      <c r="O85" s="35">
        <v>0.63634312240095425</v>
      </c>
      <c r="P85" s="36">
        <v>1966.2302504754844</v>
      </c>
      <c r="Q85" s="36" t="s">
        <v>253</v>
      </c>
      <c r="R85" s="4"/>
    </row>
    <row r="86" spans="1:18" x14ac:dyDescent="0.35">
      <c r="A86" s="4"/>
      <c r="B86" s="26" t="s">
        <v>7</v>
      </c>
      <c r="C86" s="3">
        <v>72</v>
      </c>
      <c r="D86" s="3" t="s">
        <v>140</v>
      </c>
      <c r="E86" s="39" t="s">
        <v>238</v>
      </c>
      <c r="F86" s="3" t="s">
        <v>69</v>
      </c>
      <c r="G86" s="34">
        <v>5000</v>
      </c>
      <c r="H86" s="34">
        <v>320</v>
      </c>
      <c r="I86" s="34">
        <v>70</v>
      </c>
      <c r="J86" s="49">
        <v>0.4</v>
      </c>
      <c r="K86" s="36">
        <v>358.33</v>
      </c>
      <c r="L86" s="36">
        <v>217.56</v>
      </c>
      <c r="M86" s="36">
        <v>3.33</v>
      </c>
      <c r="N86" s="36">
        <v>4.45</v>
      </c>
      <c r="O86" s="35">
        <v>0.60714983395194377</v>
      </c>
      <c r="P86" s="36">
        <v>1876.0262004297715</v>
      </c>
      <c r="Q86" s="36" t="s">
        <v>253</v>
      </c>
      <c r="R86" s="4"/>
    </row>
    <row r="87" spans="1:18" x14ac:dyDescent="0.35">
      <c r="A87" s="4"/>
      <c r="B87" s="26" t="s">
        <v>7</v>
      </c>
      <c r="C87" s="3">
        <v>73</v>
      </c>
      <c r="D87" s="3" t="s">
        <v>141</v>
      </c>
      <c r="E87" s="39" t="s">
        <v>238</v>
      </c>
      <c r="F87" s="3" t="s">
        <v>69</v>
      </c>
      <c r="G87" s="34">
        <v>5000</v>
      </c>
      <c r="H87" s="34">
        <v>320</v>
      </c>
      <c r="I87" s="34">
        <v>70</v>
      </c>
      <c r="J87" s="49">
        <v>0.4</v>
      </c>
      <c r="K87" s="36">
        <v>362.25</v>
      </c>
      <c r="L87" s="36">
        <v>232.18</v>
      </c>
      <c r="M87" s="36">
        <v>2.77</v>
      </c>
      <c r="N87" s="36">
        <v>3.62</v>
      </c>
      <c r="O87" s="35">
        <v>0.64093857832988266</v>
      </c>
      <c r="P87" s="36">
        <v>1980.429703795721</v>
      </c>
      <c r="Q87" s="36" t="s">
        <v>253</v>
      </c>
      <c r="R87" s="4"/>
    </row>
    <row r="88" spans="1:18" x14ac:dyDescent="0.35">
      <c r="A88" s="4"/>
      <c r="B88" s="26" t="s">
        <v>7</v>
      </c>
      <c r="C88" s="3">
        <v>74</v>
      </c>
      <c r="D88" s="3" t="s">
        <v>142</v>
      </c>
      <c r="E88" s="39" t="s">
        <v>238</v>
      </c>
      <c r="F88" s="3" t="s">
        <v>69</v>
      </c>
      <c r="G88" s="34">
        <v>5000</v>
      </c>
      <c r="H88" s="34">
        <v>320</v>
      </c>
      <c r="I88" s="34">
        <v>70</v>
      </c>
      <c r="J88" s="49">
        <v>0.4</v>
      </c>
      <c r="K88" s="36">
        <v>359.09</v>
      </c>
      <c r="L88" s="36">
        <v>238.69</v>
      </c>
      <c r="M88" s="36">
        <v>3.17</v>
      </c>
      <c r="N88" s="36">
        <v>3.67</v>
      </c>
      <c r="O88" s="35">
        <v>0.66470801191901752</v>
      </c>
      <c r="P88" s="36">
        <v>2053.8746389484531</v>
      </c>
      <c r="Q88" s="36" t="s">
        <v>253</v>
      </c>
      <c r="R88" s="4"/>
    </row>
    <row r="89" spans="1:18" x14ac:dyDescent="0.35">
      <c r="A89" s="4"/>
      <c r="B89" s="26" t="s">
        <v>7</v>
      </c>
      <c r="C89" s="3">
        <v>75</v>
      </c>
      <c r="D89" s="3" t="s">
        <v>143</v>
      </c>
      <c r="E89" s="39" t="s">
        <v>238</v>
      </c>
      <c r="F89" s="3" t="s">
        <v>69</v>
      </c>
      <c r="G89" s="34">
        <v>5000</v>
      </c>
      <c r="H89" s="34">
        <v>320</v>
      </c>
      <c r="I89" s="34">
        <v>70</v>
      </c>
      <c r="J89" s="49">
        <v>0.4</v>
      </c>
      <c r="K89" s="36">
        <v>364.77</v>
      </c>
      <c r="L89" s="36">
        <v>221.92</v>
      </c>
      <c r="M89" s="36">
        <v>2.8</v>
      </c>
      <c r="N89" s="36">
        <v>3.19</v>
      </c>
      <c r="O89" s="35">
        <v>0.60838336486004885</v>
      </c>
      <c r="P89" s="36">
        <v>1879.8376752474162</v>
      </c>
      <c r="Q89" s="36" t="s">
        <v>253</v>
      </c>
      <c r="R89" s="4"/>
    </row>
    <row r="90" spans="1:18" x14ac:dyDescent="0.35">
      <c r="A90" s="4"/>
      <c r="B90" s="32"/>
      <c r="C90" s="13"/>
      <c r="D90" s="13"/>
      <c r="E90" s="40"/>
      <c r="F90" s="13"/>
      <c r="G90" s="37"/>
      <c r="H90" s="37"/>
      <c r="I90" s="37"/>
      <c r="J90" s="51"/>
      <c r="K90" s="37"/>
      <c r="L90" s="37"/>
      <c r="M90" s="37"/>
      <c r="N90" s="37"/>
      <c r="O90" s="38"/>
      <c r="P90" s="37"/>
      <c r="Q90" s="37"/>
      <c r="R90" s="4"/>
    </row>
    <row r="91" spans="1:18" x14ac:dyDescent="0.35">
      <c r="A91" s="4"/>
      <c r="B91" s="26" t="s">
        <v>7</v>
      </c>
      <c r="C91" s="3">
        <v>76</v>
      </c>
      <c r="D91" s="3" t="s">
        <v>144</v>
      </c>
      <c r="E91" s="39" t="s">
        <v>238</v>
      </c>
      <c r="F91" s="3" t="s">
        <v>69</v>
      </c>
      <c r="G91" s="34">
        <v>5000</v>
      </c>
      <c r="H91" s="34">
        <v>320</v>
      </c>
      <c r="I91" s="34">
        <v>70</v>
      </c>
      <c r="J91" s="49">
        <v>0.4</v>
      </c>
      <c r="K91" s="36">
        <v>312.24</v>
      </c>
      <c r="L91" s="36">
        <v>198.73</v>
      </c>
      <c r="M91" s="36">
        <v>3.75</v>
      </c>
      <c r="N91" s="36">
        <v>5.09</v>
      </c>
      <c r="O91" s="35">
        <v>0.63646553932872141</v>
      </c>
      <c r="P91" s="36">
        <v>1966.6085053164229</v>
      </c>
      <c r="Q91" s="36" t="s">
        <v>253</v>
      </c>
      <c r="R91" s="4"/>
    </row>
    <row r="92" spans="1:18" x14ac:dyDescent="0.35">
      <c r="A92" s="4"/>
      <c r="B92" s="26" t="s">
        <v>7</v>
      </c>
      <c r="C92" s="3">
        <v>77</v>
      </c>
      <c r="D92" s="3" t="s">
        <v>145</v>
      </c>
      <c r="E92" s="39" t="s">
        <v>238</v>
      </c>
      <c r="F92" s="3" t="s">
        <v>69</v>
      </c>
      <c r="G92" s="34">
        <v>5000</v>
      </c>
      <c r="H92" s="34">
        <v>320</v>
      </c>
      <c r="I92" s="34">
        <v>70</v>
      </c>
      <c r="J92" s="49">
        <v>0.4</v>
      </c>
      <c r="K92" s="36">
        <v>349.97</v>
      </c>
      <c r="L92" s="36">
        <v>222.06</v>
      </c>
      <c r="M92" s="36">
        <v>5.66</v>
      </c>
      <c r="N92" s="36">
        <v>8.07</v>
      </c>
      <c r="O92" s="35">
        <v>0.63451152955967649</v>
      </c>
      <c r="P92" s="36">
        <v>1960.5708300711487</v>
      </c>
      <c r="Q92" s="36" t="s">
        <v>253</v>
      </c>
      <c r="R92" s="4"/>
    </row>
    <row r="93" spans="1:18" x14ac:dyDescent="0.35">
      <c r="A93" s="4"/>
      <c r="B93" s="26" t="s">
        <v>7</v>
      </c>
      <c r="C93" s="3">
        <v>78</v>
      </c>
      <c r="D93" s="3" t="s">
        <v>146</v>
      </c>
      <c r="E93" s="39" t="s">
        <v>238</v>
      </c>
      <c r="F93" s="3" t="s">
        <v>69</v>
      </c>
      <c r="G93" s="34">
        <v>5000</v>
      </c>
      <c r="H93" s="34">
        <v>320</v>
      </c>
      <c r="I93" s="34">
        <v>70</v>
      </c>
      <c r="J93" s="49">
        <v>0.6</v>
      </c>
      <c r="K93" s="36">
        <v>344.4</v>
      </c>
      <c r="L93" s="36">
        <v>222.71</v>
      </c>
      <c r="M93" s="36">
        <v>3.43</v>
      </c>
      <c r="N93" s="36">
        <v>4.6399999999999997</v>
      </c>
      <c r="O93" s="35">
        <v>0.64666085946573759</v>
      </c>
      <c r="P93" s="36">
        <v>1998.1109230545878</v>
      </c>
      <c r="Q93" s="36" t="s">
        <v>253</v>
      </c>
      <c r="R93" s="4"/>
    </row>
    <row r="94" spans="1:18" x14ac:dyDescent="0.35">
      <c r="A94" s="4"/>
      <c r="B94" s="26" t="s">
        <v>7</v>
      </c>
      <c r="C94" s="3">
        <v>79</v>
      </c>
      <c r="D94" s="3" t="s">
        <v>147</v>
      </c>
      <c r="E94" s="39" t="s">
        <v>238</v>
      </c>
      <c r="F94" s="3" t="s">
        <v>69</v>
      </c>
      <c r="G94" s="34">
        <v>5000</v>
      </c>
      <c r="H94" s="34">
        <v>320</v>
      </c>
      <c r="I94" s="34">
        <v>70</v>
      </c>
      <c r="J94" s="49">
        <v>0.3</v>
      </c>
      <c r="K94" s="36">
        <v>373.05</v>
      </c>
      <c r="L94" s="36">
        <v>238.46</v>
      </c>
      <c r="M94" s="36">
        <v>2.61</v>
      </c>
      <c r="N94" s="36">
        <v>3.3</v>
      </c>
      <c r="O94" s="35">
        <v>0.63921726310146099</v>
      </c>
      <c r="P94" s="36">
        <v>1975.1110290845731</v>
      </c>
      <c r="Q94" s="36" t="s">
        <v>253</v>
      </c>
      <c r="R94" s="4"/>
    </row>
    <row r="95" spans="1:18" x14ac:dyDescent="0.35">
      <c r="A95" s="4"/>
      <c r="B95" s="26" t="s">
        <v>7</v>
      </c>
      <c r="C95" s="3">
        <v>80</v>
      </c>
      <c r="D95" s="3" t="s">
        <v>148</v>
      </c>
      <c r="E95" s="39" t="s">
        <v>238</v>
      </c>
      <c r="F95" s="3" t="s">
        <v>69</v>
      </c>
      <c r="G95" s="34">
        <v>5000</v>
      </c>
      <c r="H95" s="34">
        <v>320</v>
      </c>
      <c r="I95" s="34">
        <v>70</v>
      </c>
      <c r="J95" s="49">
        <v>0.6</v>
      </c>
      <c r="K95" s="36">
        <v>337.8</v>
      </c>
      <c r="L95" s="36">
        <v>208.91</v>
      </c>
      <c r="M95" s="36">
        <v>5.46</v>
      </c>
      <c r="N95" s="36">
        <v>5.88</v>
      </c>
      <c r="O95" s="35">
        <v>0.6184428656009473</v>
      </c>
      <c r="P95" s="36">
        <v>1910.920425991711</v>
      </c>
      <c r="Q95" s="36" t="s">
        <v>253</v>
      </c>
      <c r="R95" s="4"/>
    </row>
    <row r="96" spans="1:18" x14ac:dyDescent="0.35">
      <c r="A96" s="4"/>
      <c r="B96" s="26" t="s">
        <v>7</v>
      </c>
      <c r="C96" s="3">
        <v>81</v>
      </c>
      <c r="D96" s="3" t="s">
        <v>149</v>
      </c>
      <c r="E96" s="39" t="s">
        <v>238</v>
      </c>
      <c r="F96" s="3" t="s">
        <v>69</v>
      </c>
      <c r="G96" s="34">
        <v>5000</v>
      </c>
      <c r="H96" s="34">
        <v>320</v>
      </c>
      <c r="I96" s="34">
        <v>70</v>
      </c>
      <c r="J96" s="49">
        <v>0.3</v>
      </c>
      <c r="K96" s="36">
        <v>334.62</v>
      </c>
      <c r="L96" s="36">
        <v>210.96</v>
      </c>
      <c r="M96" s="36">
        <v>4.45</v>
      </c>
      <c r="N96" s="36">
        <v>5.57</v>
      </c>
      <c r="O96" s="35">
        <v>0.63044647660032282</v>
      </c>
      <c r="P96" s="36">
        <v>1948.0102635825715</v>
      </c>
      <c r="Q96" s="36" t="s">
        <v>253</v>
      </c>
      <c r="R96" s="4"/>
    </row>
    <row r="97" spans="1:18" x14ac:dyDescent="0.35">
      <c r="A97" s="4"/>
      <c r="B97" s="32"/>
      <c r="C97" s="13"/>
      <c r="D97" s="13"/>
      <c r="E97" s="40"/>
      <c r="F97" s="13"/>
      <c r="G97" s="37"/>
      <c r="H97" s="37"/>
      <c r="I97" s="37"/>
      <c r="J97" s="51"/>
      <c r="K97" s="37"/>
      <c r="L97" s="37"/>
      <c r="M97" s="37"/>
      <c r="N97" s="37"/>
      <c r="O97" s="38"/>
      <c r="P97" s="37"/>
      <c r="Q97" s="37"/>
      <c r="R97" s="4"/>
    </row>
    <row r="98" spans="1:18" x14ac:dyDescent="0.35">
      <c r="A98" s="4"/>
      <c r="B98" s="26" t="s">
        <v>7</v>
      </c>
      <c r="C98" s="3">
        <v>82</v>
      </c>
      <c r="D98" s="3" t="s">
        <v>150</v>
      </c>
      <c r="E98" s="39" t="s">
        <v>238</v>
      </c>
      <c r="F98" s="3" t="s">
        <v>69</v>
      </c>
      <c r="G98" s="34">
        <v>5000</v>
      </c>
      <c r="H98" s="34">
        <v>310</v>
      </c>
      <c r="I98" s="34">
        <v>70</v>
      </c>
      <c r="J98" s="49">
        <v>0.6</v>
      </c>
      <c r="K98" s="36">
        <v>280.05</v>
      </c>
      <c r="L98" s="36">
        <v>173.82</v>
      </c>
      <c r="M98" s="36">
        <v>4.46</v>
      </c>
      <c r="N98" s="36">
        <v>4.33</v>
      </c>
      <c r="O98" s="35">
        <v>0.62067487948580602</v>
      </c>
      <c r="P98" s="36">
        <v>1917.817103374397</v>
      </c>
      <c r="Q98" s="36" t="s">
        <v>253</v>
      </c>
      <c r="R98" s="4"/>
    </row>
    <row r="99" spans="1:18" x14ac:dyDescent="0.35">
      <c r="A99" s="4"/>
      <c r="B99" s="26" t="s">
        <v>7</v>
      </c>
      <c r="C99" s="3">
        <v>83</v>
      </c>
      <c r="D99" s="3" t="s">
        <v>151</v>
      </c>
      <c r="E99" s="39" t="s">
        <v>238</v>
      </c>
      <c r="F99" s="3" t="s">
        <v>69</v>
      </c>
      <c r="G99" s="34">
        <v>5000</v>
      </c>
      <c r="H99" s="34">
        <v>310</v>
      </c>
      <c r="I99" s="34">
        <v>70</v>
      </c>
      <c r="J99" s="49">
        <v>0.6</v>
      </c>
      <c r="K99" s="36">
        <v>263.36</v>
      </c>
      <c r="L99" s="36">
        <v>157.97</v>
      </c>
      <c r="M99" s="36">
        <v>3.08</v>
      </c>
      <c r="N99" s="36">
        <v>3.55</v>
      </c>
      <c r="O99" s="35">
        <v>0.5998253341433778</v>
      </c>
      <c r="P99" s="36">
        <v>1853.3943017162815</v>
      </c>
      <c r="Q99" s="36" t="s">
        <v>253</v>
      </c>
      <c r="R99" s="4"/>
    </row>
    <row r="100" spans="1:18" x14ac:dyDescent="0.35">
      <c r="A100" s="4"/>
      <c r="B100" s="26" t="s">
        <v>7</v>
      </c>
      <c r="C100" s="3">
        <v>84</v>
      </c>
      <c r="D100" s="3" t="s">
        <v>152</v>
      </c>
      <c r="E100" s="39" t="s">
        <v>238</v>
      </c>
      <c r="F100" s="3" t="s">
        <v>69</v>
      </c>
      <c r="G100" s="34">
        <v>5000</v>
      </c>
      <c r="H100" s="34">
        <v>310</v>
      </c>
      <c r="I100" s="34">
        <v>70</v>
      </c>
      <c r="J100" s="49">
        <v>0.6</v>
      </c>
      <c r="K100" s="36">
        <v>266.74</v>
      </c>
      <c r="L100" s="36">
        <v>161.63</v>
      </c>
      <c r="M100" s="36">
        <v>3</v>
      </c>
      <c r="N100" s="36">
        <v>3.36</v>
      </c>
      <c r="O100" s="35">
        <v>0.60594586488715596</v>
      </c>
      <c r="P100" s="36">
        <v>1872.3060684561742</v>
      </c>
      <c r="Q100" s="36" t="s">
        <v>253</v>
      </c>
      <c r="R100" s="4"/>
    </row>
    <row r="101" spans="1:18" x14ac:dyDescent="0.35">
      <c r="A101" s="4"/>
      <c r="B101" s="26" t="s">
        <v>7</v>
      </c>
      <c r="C101" s="3">
        <v>85</v>
      </c>
      <c r="D101" s="3" t="s">
        <v>153</v>
      </c>
      <c r="E101" s="39" t="s">
        <v>238</v>
      </c>
      <c r="F101" s="3" t="s">
        <v>69</v>
      </c>
      <c r="G101" s="34">
        <v>5000</v>
      </c>
      <c r="H101" s="34">
        <v>310</v>
      </c>
      <c r="I101" s="34">
        <v>70</v>
      </c>
      <c r="J101" s="49">
        <v>0.5</v>
      </c>
      <c r="K101" s="36">
        <v>276.92</v>
      </c>
      <c r="L101" s="36">
        <v>165.82</v>
      </c>
      <c r="M101" s="36">
        <v>3.31</v>
      </c>
      <c r="N101" s="36">
        <v>3.84</v>
      </c>
      <c r="O101" s="35">
        <v>0.59880109778997537</v>
      </c>
      <c r="P101" s="36">
        <v>1850.2295240502669</v>
      </c>
      <c r="Q101" s="36" t="s">
        <v>253</v>
      </c>
      <c r="R101" s="4"/>
    </row>
    <row r="102" spans="1:18" x14ac:dyDescent="0.35">
      <c r="A102" s="4"/>
      <c r="B102" s="26" t="s">
        <v>7</v>
      </c>
      <c r="C102" s="3">
        <v>86</v>
      </c>
      <c r="D102" s="3" t="s">
        <v>154</v>
      </c>
      <c r="E102" s="39" t="s">
        <v>238</v>
      </c>
      <c r="F102" s="3" t="s">
        <v>69</v>
      </c>
      <c r="G102" s="34">
        <v>5000</v>
      </c>
      <c r="H102" s="34">
        <v>310</v>
      </c>
      <c r="I102" s="34">
        <v>70</v>
      </c>
      <c r="J102" s="49">
        <v>0.5</v>
      </c>
      <c r="K102" s="36">
        <v>270.51</v>
      </c>
      <c r="L102" s="36">
        <v>163.16999999999999</v>
      </c>
      <c r="M102" s="36">
        <v>3.2</v>
      </c>
      <c r="N102" s="36">
        <v>3.59</v>
      </c>
      <c r="O102" s="35">
        <v>0.60319396695131411</v>
      </c>
      <c r="P102" s="36">
        <v>1863.8030065431958</v>
      </c>
      <c r="Q102" s="36" t="s">
        <v>253</v>
      </c>
      <c r="R102" s="4"/>
    </row>
    <row r="103" spans="1:18" x14ac:dyDescent="0.35">
      <c r="A103" s="4"/>
      <c r="B103" s="26" t="s">
        <v>7</v>
      </c>
      <c r="C103" s="3">
        <v>87</v>
      </c>
      <c r="D103" s="3" t="s">
        <v>155</v>
      </c>
      <c r="E103" s="39" t="s">
        <v>238</v>
      </c>
      <c r="F103" s="3" t="s">
        <v>69</v>
      </c>
      <c r="G103" s="34">
        <v>5000</v>
      </c>
      <c r="H103" s="34">
        <v>310</v>
      </c>
      <c r="I103" s="34">
        <v>70</v>
      </c>
      <c r="J103" s="49">
        <v>0.6</v>
      </c>
      <c r="K103" s="36">
        <v>276.07</v>
      </c>
      <c r="L103" s="36">
        <v>170.05</v>
      </c>
      <c r="M103" s="36">
        <v>3.44</v>
      </c>
      <c r="N103" s="36">
        <v>3.91</v>
      </c>
      <c r="O103" s="35">
        <v>0.61596696490020653</v>
      </c>
      <c r="P103" s="36">
        <v>1903.270165175499</v>
      </c>
      <c r="Q103" s="36" t="s">
        <v>253</v>
      </c>
      <c r="R103" s="4"/>
    </row>
    <row r="104" spans="1:18" x14ac:dyDescent="0.35">
      <c r="A104" s="4"/>
      <c r="B104" s="26" t="s">
        <v>7</v>
      </c>
      <c r="C104" s="3">
        <v>88</v>
      </c>
      <c r="D104" s="3" t="s">
        <v>156</v>
      </c>
      <c r="E104" s="39" t="s">
        <v>238</v>
      </c>
      <c r="F104" s="3" t="s">
        <v>69</v>
      </c>
      <c r="G104" s="34">
        <v>5000</v>
      </c>
      <c r="H104" s="34">
        <v>310</v>
      </c>
      <c r="I104" s="34">
        <v>70</v>
      </c>
      <c r="J104" s="49">
        <v>0.6</v>
      </c>
      <c r="K104" s="36">
        <v>263.57</v>
      </c>
      <c r="L104" s="36">
        <v>163.75</v>
      </c>
      <c r="M104" s="36">
        <v>3.03</v>
      </c>
      <c r="N104" s="36">
        <v>3.64</v>
      </c>
      <c r="O104" s="35">
        <v>0.6212770800925751</v>
      </c>
      <c r="P104" s="36">
        <v>1919.6778370072468</v>
      </c>
      <c r="Q104" s="36" t="s">
        <v>253</v>
      </c>
      <c r="R104" s="4"/>
    </row>
    <row r="105" spans="1:18" x14ac:dyDescent="0.35">
      <c r="A105" s="4"/>
      <c r="B105" s="26" t="s">
        <v>7</v>
      </c>
      <c r="C105" s="3">
        <v>89</v>
      </c>
      <c r="D105" s="3" t="s">
        <v>157</v>
      </c>
      <c r="E105" s="39" t="s">
        <v>238</v>
      </c>
      <c r="F105" s="3" t="s">
        <v>69</v>
      </c>
      <c r="G105" s="34">
        <v>5000</v>
      </c>
      <c r="H105" s="34">
        <v>310</v>
      </c>
      <c r="I105" s="34">
        <v>70</v>
      </c>
      <c r="J105" s="49">
        <v>0.6</v>
      </c>
      <c r="K105" s="36">
        <v>267.26</v>
      </c>
      <c r="L105" s="36">
        <v>167.81</v>
      </c>
      <c r="M105" s="36">
        <v>3.63</v>
      </c>
      <c r="N105" s="36">
        <v>3.61</v>
      </c>
      <c r="O105" s="35">
        <v>0.62789044376262815</v>
      </c>
      <c r="P105" s="36">
        <v>1940.112403277707</v>
      </c>
      <c r="Q105" s="36" t="s">
        <v>253</v>
      </c>
      <c r="R105" s="4"/>
    </row>
    <row r="106" spans="1:18" x14ac:dyDescent="0.35">
      <c r="A106" s="4"/>
      <c r="B106" s="26" t="s">
        <v>7</v>
      </c>
      <c r="C106" s="3">
        <v>90</v>
      </c>
      <c r="D106" s="3" t="s">
        <v>158</v>
      </c>
      <c r="E106" s="39" t="s">
        <v>238</v>
      </c>
      <c r="F106" s="3" t="s">
        <v>69</v>
      </c>
      <c r="G106" s="34">
        <v>5000</v>
      </c>
      <c r="H106" s="34">
        <v>310</v>
      </c>
      <c r="I106" s="34">
        <v>70</v>
      </c>
      <c r="J106" s="49">
        <v>0.5</v>
      </c>
      <c r="K106" s="36">
        <v>249.43</v>
      </c>
      <c r="L106" s="36">
        <v>152.12</v>
      </c>
      <c r="M106" s="36">
        <v>3.44</v>
      </c>
      <c r="N106" s="36">
        <v>4.8899999999999997</v>
      </c>
      <c r="O106" s="35">
        <v>0.60987050475083193</v>
      </c>
      <c r="P106" s="36">
        <v>1884.432773924548</v>
      </c>
      <c r="Q106" s="36" t="s">
        <v>253</v>
      </c>
      <c r="R106" s="4"/>
    </row>
    <row r="107" spans="1:18" x14ac:dyDescent="0.35">
      <c r="A107" s="4"/>
      <c r="B107" s="32"/>
      <c r="C107" s="13"/>
      <c r="D107" s="13"/>
      <c r="E107" s="40"/>
      <c r="F107" s="13"/>
      <c r="G107" s="37"/>
      <c r="H107" s="37"/>
      <c r="I107" s="37"/>
      <c r="J107" s="51"/>
      <c r="K107" s="37"/>
      <c r="L107" s="37"/>
      <c r="M107" s="37"/>
      <c r="N107" s="37"/>
      <c r="O107" s="38"/>
      <c r="P107" s="37"/>
      <c r="Q107" s="37"/>
      <c r="R107" s="4"/>
    </row>
    <row r="108" spans="1:18" x14ac:dyDescent="0.35">
      <c r="A108" s="4"/>
      <c r="B108" s="26" t="s">
        <v>7</v>
      </c>
      <c r="C108" s="3">
        <v>91</v>
      </c>
      <c r="D108" s="3" t="s">
        <v>159</v>
      </c>
      <c r="E108" s="39" t="s">
        <v>238</v>
      </c>
      <c r="F108" s="3" t="s">
        <v>69</v>
      </c>
      <c r="G108" s="34">
        <v>4308</v>
      </c>
      <c r="H108" s="34">
        <v>320</v>
      </c>
      <c r="I108" s="34">
        <v>70</v>
      </c>
      <c r="J108" s="49">
        <v>0.8</v>
      </c>
      <c r="K108" s="36">
        <v>338.12</v>
      </c>
      <c r="L108" s="36">
        <v>207.54</v>
      </c>
      <c r="M108" s="36">
        <v>3.04</v>
      </c>
      <c r="N108" s="36">
        <v>4.2</v>
      </c>
      <c r="O108" s="35">
        <v>0.61380574943806931</v>
      </c>
      <c r="P108" s="36">
        <v>1896.592247131196</v>
      </c>
      <c r="Q108" s="36" t="s">
        <v>253</v>
      </c>
      <c r="R108" s="4"/>
    </row>
    <row r="109" spans="1:18" x14ac:dyDescent="0.35">
      <c r="A109" s="4"/>
      <c r="B109" s="26" t="s">
        <v>7</v>
      </c>
      <c r="C109" s="3">
        <v>92</v>
      </c>
      <c r="D109" s="3" t="s">
        <v>160</v>
      </c>
      <c r="E109" s="39" t="s">
        <v>238</v>
      </c>
      <c r="F109" s="3" t="s">
        <v>69</v>
      </c>
      <c r="G109" s="34">
        <v>5000</v>
      </c>
      <c r="H109" s="34">
        <v>310</v>
      </c>
      <c r="I109" s="34">
        <v>70</v>
      </c>
      <c r="J109" s="49">
        <v>0.7</v>
      </c>
      <c r="K109" s="36">
        <v>266.08</v>
      </c>
      <c r="L109" s="36">
        <v>166.62</v>
      </c>
      <c r="M109" s="36">
        <v>3.24</v>
      </c>
      <c r="N109" s="36">
        <v>4.53</v>
      </c>
      <c r="O109" s="35">
        <v>0.62620264582080587</v>
      </c>
      <c r="P109" s="36">
        <v>1934.8972932952497</v>
      </c>
      <c r="Q109" s="36" t="s">
        <v>253</v>
      </c>
      <c r="R109" s="4"/>
    </row>
    <row r="110" spans="1:18" x14ac:dyDescent="0.35">
      <c r="A110" s="4"/>
      <c r="B110" s="26" t="s">
        <v>7</v>
      </c>
      <c r="C110" s="3">
        <v>93</v>
      </c>
      <c r="D110" s="3" t="s">
        <v>161</v>
      </c>
      <c r="E110" s="39" t="s">
        <v>238</v>
      </c>
      <c r="F110" s="3" t="s">
        <v>69</v>
      </c>
      <c r="G110" s="34">
        <v>5000</v>
      </c>
      <c r="H110" s="34">
        <v>310</v>
      </c>
      <c r="I110" s="34">
        <v>70</v>
      </c>
      <c r="J110" s="49">
        <v>0.6</v>
      </c>
      <c r="K110" s="36">
        <v>284.67</v>
      </c>
      <c r="L110" s="36">
        <v>175.4</v>
      </c>
      <c r="M110" s="36">
        <v>3.44</v>
      </c>
      <c r="N110" s="36">
        <v>3.83</v>
      </c>
      <c r="O110" s="35">
        <v>0.61615203569044863</v>
      </c>
      <c r="P110" s="36">
        <v>1903.8420135595602</v>
      </c>
      <c r="Q110" s="36" t="s">
        <v>253</v>
      </c>
      <c r="R110" s="4"/>
    </row>
    <row r="111" spans="1:18" x14ac:dyDescent="0.35">
      <c r="A111" s="4"/>
      <c r="B111" s="26" t="s">
        <v>7</v>
      </c>
      <c r="C111" s="3">
        <v>94</v>
      </c>
      <c r="D111" s="3" t="s">
        <v>162</v>
      </c>
      <c r="E111" s="39" t="s">
        <v>238</v>
      </c>
      <c r="F111" s="3" t="s">
        <v>69</v>
      </c>
      <c r="G111" s="34">
        <v>5000</v>
      </c>
      <c r="H111" s="34">
        <v>310</v>
      </c>
      <c r="I111" s="34">
        <v>70</v>
      </c>
      <c r="J111" s="49">
        <v>0.6</v>
      </c>
      <c r="K111" s="36">
        <v>288.27999999999997</v>
      </c>
      <c r="L111" s="36">
        <v>174.96</v>
      </c>
      <c r="M111" s="36">
        <v>3.78</v>
      </c>
      <c r="N111" s="36">
        <v>3.39</v>
      </c>
      <c r="O111" s="35">
        <v>0.6069099486610241</v>
      </c>
      <c r="P111" s="36">
        <v>1875.2849812682116</v>
      </c>
      <c r="Q111" s="36" t="s">
        <v>253</v>
      </c>
      <c r="R111" s="4"/>
    </row>
    <row r="112" spans="1:18" x14ac:dyDescent="0.35">
      <c r="A112" s="4"/>
      <c r="B112" s="26" t="s">
        <v>7</v>
      </c>
      <c r="C112" s="3">
        <v>95</v>
      </c>
      <c r="D112" s="3" t="s">
        <v>163</v>
      </c>
      <c r="E112" s="39" t="s">
        <v>238</v>
      </c>
      <c r="F112" s="3" t="s">
        <v>69</v>
      </c>
      <c r="G112" s="34">
        <v>5000</v>
      </c>
      <c r="H112" s="34">
        <v>310</v>
      </c>
      <c r="I112" s="34">
        <v>70</v>
      </c>
      <c r="J112" s="49">
        <v>0.6</v>
      </c>
      <c r="K112" s="36">
        <v>282.44</v>
      </c>
      <c r="L112" s="36">
        <v>168.23</v>
      </c>
      <c r="M112" s="36">
        <v>2.98</v>
      </c>
      <c r="N112" s="36">
        <v>3.18</v>
      </c>
      <c r="O112" s="35">
        <v>0.59563093046310722</v>
      </c>
      <c r="P112" s="36">
        <v>1840.4340557286503</v>
      </c>
      <c r="Q112" s="36" t="s">
        <v>253</v>
      </c>
      <c r="R112" s="4"/>
    </row>
    <row r="113" spans="1:22" x14ac:dyDescent="0.35">
      <c r="A113" s="4"/>
      <c r="B113" s="26" t="s">
        <v>7</v>
      </c>
      <c r="C113" s="3">
        <v>96</v>
      </c>
      <c r="D113" s="3" t="s">
        <v>164</v>
      </c>
      <c r="E113" s="39" t="s">
        <v>238</v>
      </c>
      <c r="F113" s="3" t="s">
        <v>69</v>
      </c>
      <c r="G113" s="34">
        <v>4829</v>
      </c>
      <c r="H113" s="34">
        <v>310</v>
      </c>
      <c r="I113" s="34">
        <v>70</v>
      </c>
      <c r="J113" s="49">
        <v>0.8</v>
      </c>
      <c r="K113" s="36">
        <v>278.27</v>
      </c>
      <c r="L113" s="36">
        <v>171.68</v>
      </c>
      <c r="M113" s="36">
        <v>3.13</v>
      </c>
      <c r="N113" s="36">
        <v>4.0599999999999996</v>
      </c>
      <c r="O113" s="35">
        <v>0.61695475617206319</v>
      </c>
      <c r="P113" s="36">
        <v>1906.3223315484963</v>
      </c>
      <c r="Q113" s="36" t="s">
        <v>253</v>
      </c>
      <c r="R113" s="4"/>
    </row>
    <row r="114" spans="1:22" x14ac:dyDescent="0.35">
      <c r="A114" s="4"/>
      <c r="B114" s="32"/>
      <c r="C114" s="13"/>
      <c r="D114" s="13"/>
      <c r="E114" s="40"/>
      <c r="F114" s="13"/>
      <c r="G114" s="37"/>
      <c r="H114" s="37"/>
      <c r="I114" s="37"/>
      <c r="J114" s="51"/>
      <c r="K114" s="37"/>
      <c r="L114" s="37"/>
      <c r="M114" s="37"/>
      <c r="N114" s="37"/>
      <c r="O114" s="38"/>
      <c r="P114" s="37"/>
      <c r="Q114" s="37"/>
      <c r="R114" s="4"/>
    </row>
    <row r="115" spans="1:22" x14ac:dyDescent="0.35">
      <c r="A115" s="4"/>
      <c r="B115" s="26" t="s">
        <v>7</v>
      </c>
      <c r="C115" s="3">
        <v>97</v>
      </c>
      <c r="D115" s="3" t="s">
        <v>165</v>
      </c>
      <c r="E115" s="39" t="s">
        <v>238</v>
      </c>
      <c r="F115" s="3" t="s">
        <v>69</v>
      </c>
      <c r="G115" s="34">
        <v>5000</v>
      </c>
      <c r="H115" s="34">
        <v>310</v>
      </c>
      <c r="I115" s="34">
        <v>70</v>
      </c>
      <c r="J115" s="49">
        <v>0.5</v>
      </c>
      <c r="K115" s="36">
        <v>278.52999999999997</v>
      </c>
      <c r="L115" s="36">
        <v>173.83</v>
      </c>
      <c r="M115" s="36">
        <v>2.7</v>
      </c>
      <c r="N115" s="36">
        <v>3.17</v>
      </c>
      <c r="O115" s="35">
        <v>0.6240979427709763</v>
      </c>
      <c r="P115" s="36">
        <v>1928.3939923886119</v>
      </c>
      <c r="Q115" s="36" t="s">
        <v>253</v>
      </c>
      <c r="R115" s="4"/>
    </row>
    <row r="116" spans="1:22" x14ac:dyDescent="0.35">
      <c r="A116" s="4"/>
      <c r="B116" s="26" t="s">
        <v>7</v>
      </c>
      <c r="C116" s="3">
        <v>98</v>
      </c>
      <c r="D116" s="3" t="s">
        <v>166</v>
      </c>
      <c r="E116" s="39" t="s">
        <v>238</v>
      </c>
      <c r="F116" s="3" t="s">
        <v>69</v>
      </c>
      <c r="G116" s="34">
        <v>5000</v>
      </c>
      <c r="H116" s="34">
        <v>310</v>
      </c>
      <c r="I116" s="34">
        <v>70</v>
      </c>
      <c r="J116" s="49">
        <v>0.5</v>
      </c>
      <c r="K116" s="36">
        <v>273.67</v>
      </c>
      <c r="L116" s="36">
        <v>172.16</v>
      </c>
      <c r="M116" s="36">
        <v>2.66</v>
      </c>
      <c r="N116" s="36">
        <v>3.61</v>
      </c>
      <c r="O116" s="35">
        <v>0.62907881755398831</v>
      </c>
      <c r="P116" s="36">
        <v>1943.7843475718928</v>
      </c>
      <c r="Q116" s="36" t="s">
        <v>253</v>
      </c>
      <c r="R116" s="4"/>
    </row>
    <row r="117" spans="1:22" x14ac:dyDescent="0.35">
      <c r="A117" s="4"/>
      <c r="B117" s="26" t="s">
        <v>7</v>
      </c>
      <c r="C117" s="3">
        <v>99</v>
      </c>
      <c r="D117" s="3" t="s">
        <v>167</v>
      </c>
      <c r="E117" s="39" t="s">
        <v>238</v>
      </c>
      <c r="F117" s="3" t="s">
        <v>69</v>
      </c>
      <c r="G117" s="34">
        <v>5000</v>
      </c>
      <c r="H117" s="34">
        <v>310</v>
      </c>
      <c r="I117" s="34">
        <v>70</v>
      </c>
      <c r="J117" s="49">
        <v>0.5</v>
      </c>
      <c r="K117" s="36">
        <v>266.52</v>
      </c>
      <c r="L117" s="36">
        <v>168.9</v>
      </c>
      <c r="M117" s="36">
        <v>2.95</v>
      </c>
      <c r="N117" s="36">
        <v>4</v>
      </c>
      <c r="O117" s="35">
        <v>0.63372354795137331</v>
      </c>
      <c r="P117" s="36">
        <v>1958.1360535794688</v>
      </c>
      <c r="Q117" s="36" t="s">
        <v>253</v>
      </c>
      <c r="R117" s="4"/>
    </row>
    <row r="118" spans="1:22" x14ac:dyDescent="0.35">
      <c r="A118" s="4"/>
      <c r="B118" s="26" t="s">
        <v>7</v>
      </c>
      <c r="C118" s="3">
        <v>100</v>
      </c>
      <c r="D118" s="3" t="s">
        <v>168</v>
      </c>
      <c r="E118" s="39" t="s">
        <v>238</v>
      </c>
      <c r="F118" s="3" t="s">
        <v>69</v>
      </c>
      <c r="G118" s="34">
        <v>5000</v>
      </c>
      <c r="H118" s="34">
        <v>310</v>
      </c>
      <c r="I118" s="34">
        <v>70</v>
      </c>
      <c r="J118" s="49">
        <v>0.9</v>
      </c>
      <c r="K118" s="36">
        <v>257.22000000000003</v>
      </c>
      <c r="L118" s="36">
        <v>157.04</v>
      </c>
      <c r="M118" s="36">
        <v>3.39</v>
      </c>
      <c r="N118" s="36">
        <v>4</v>
      </c>
      <c r="O118" s="35">
        <v>0.61052795272529348</v>
      </c>
      <c r="P118" s="36">
        <v>1886.4642158463571</v>
      </c>
      <c r="Q118" s="36" t="s">
        <v>253</v>
      </c>
      <c r="R118" s="4"/>
    </row>
    <row r="119" spans="1:22" x14ac:dyDescent="0.35">
      <c r="A119" s="4"/>
      <c r="B119" s="26" t="s">
        <v>7</v>
      </c>
      <c r="C119" s="3">
        <v>101</v>
      </c>
      <c r="D119" s="3" t="s">
        <v>169</v>
      </c>
      <c r="E119" s="39" t="s">
        <v>238</v>
      </c>
      <c r="F119" s="3" t="s">
        <v>69</v>
      </c>
      <c r="G119" s="34">
        <v>3722</v>
      </c>
      <c r="H119" s="34">
        <v>310</v>
      </c>
      <c r="I119" s="34">
        <v>70</v>
      </c>
      <c r="J119" s="49">
        <v>0.9</v>
      </c>
      <c r="K119" s="36">
        <v>269.43</v>
      </c>
      <c r="L119" s="36">
        <v>168.19</v>
      </c>
      <c r="M119" s="36">
        <v>3.04</v>
      </c>
      <c r="N119" s="36">
        <v>3.97</v>
      </c>
      <c r="O119" s="35">
        <v>0.62424377389303343</v>
      </c>
      <c r="P119" s="36">
        <v>1928.8445945143449</v>
      </c>
      <c r="Q119" s="36" t="s">
        <v>253</v>
      </c>
      <c r="R119" s="4"/>
    </row>
    <row r="120" spans="1:22" x14ac:dyDescent="0.35">
      <c r="A120" s="4"/>
      <c r="B120" s="26" t="s">
        <v>7</v>
      </c>
      <c r="C120" s="3">
        <v>102</v>
      </c>
      <c r="D120" s="3" t="s">
        <v>170</v>
      </c>
      <c r="E120" s="39" t="s">
        <v>238</v>
      </c>
      <c r="F120" s="3" t="s">
        <v>69</v>
      </c>
      <c r="G120" s="34">
        <v>5000</v>
      </c>
      <c r="H120" s="34">
        <v>310</v>
      </c>
      <c r="I120" s="34">
        <v>70</v>
      </c>
      <c r="J120" s="49">
        <v>0.8</v>
      </c>
      <c r="K120" s="36">
        <v>267.36</v>
      </c>
      <c r="L120" s="36">
        <v>169.41</v>
      </c>
      <c r="M120" s="36">
        <v>3.37</v>
      </c>
      <c r="N120" s="36">
        <v>4.91</v>
      </c>
      <c r="O120" s="35">
        <v>0.63364003590664264</v>
      </c>
      <c r="P120" s="36">
        <v>1957.878010547576</v>
      </c>
      <c r="Q120" s="36" t="s">
        <v>253</v>
      </c>
      <c r="R120" s="4"/>
    </row>
    <row r="121" spans="1:22" x14ac:dyDescent="0.35">
      <c r="A121" s="4"/>
      <c r="B121" s="26" t="s">
        <v>7</v>
      </c>
      <c r="C121" s="3">
        <v>103</v>
      </c>
      <c r="D121" s="3" t="s">
        <v>171</v>
      </c>
      <c r="E121" s="39" t="s">
        <v>238</v>
      </c>
      <c r="F121" s="3" t="s">
        <v>69</v>
      </c>
      <c r="G121" s="34">
        <v>5000</v>
      </c>
      <c r="H121" s="34">
        <v>310</v>
      </c>
      <c r="I121" s="34">
        <v>70</v>
      </c>
      <c r="J121" s="49">
        <v>0.8</v>
      </c>
      <c r="K121" s="36">
        <v>267.31</v>
      </c>
      <c r="L121" s="36">
        <v>165.36</v>
      </c>
      <c r="M121" s="36">
        <v>2.85</v>
      </c>
      <c r="N121" s="36">
        <v>3.21</v>
      </c>
      <c r="O121" s="35">
        <v>0.61860760914294266</v>
      </c>
      <c r="P121" s="36">
        <v>1911.429465414687</v>
      </c>
      <c r="Q121" s="36" t="s">
        <v>253</v>
      </c>
      <c r="R121" s="4"/>
    </row>
    <row r="122" spans="1:22" x14ac:dyDescent="0.35">
      <c r="A122" s="4"/>
      <c r="B122" s="26" t="s">
        <v>7</v>
      </c>
      <c r="C122" s="3">
        <v>104</v>
      </c>
      <c r="D122" s="3" t="s">
        <v>172</v>
      </c>
      <c r="E122" s="39" t="s">
        <v>238</v>
      </c>
      <c r="F122" s="3" t="s">
        <v>69</v>
      </c>
      <c r="G122" s="34">
        <v>4978</v>
      </c>
      <c r="H122" s="34">
        <v>310</v>
      </c>
      <c r="I122" s="34">
        <v>70</v>
      </c>
      <c r="J122" s="49">
        <v>1</v>
      </c>
      <c r="K122" s="36">
        <v>260.61</v>
      </c>
      <c r="L122" s="36">
        <v>162.41</v>
      </c>
      <c r="M122" s="36">
        <v>3.76</v>
      </c>
      <c r="N122" s="36">
        <v>5.28</v>
      </c>
      <c r="O122" s="35">
        <v>0.62319174245040476</v>
      </c>
      <c r="P122" s="36">
        <v>1925.5939330800811</v>
      </c>
      <c r="Q122" s="36" t="s">
        <v>253</v>
      </c>
      <c r="R122" s="4"/>
    </row>
    <row r="123" spans="1:22" x14ac:dyDescent="0.35">
      <c r="A123" s="4"/>
      <c r="B123" s="26" t="s">
        <v>7</v>
      </c>
      <c r="C123" s="3">
        <v>105</v>
      </c>
      <c r="D123" s="3" t="s">
        <v>173</v>
      </c>
      <c r="E123" s="39" t="s">
        <v>238</v>
      </c>
      <c r="F123" s="3" t="s">
        <v>69</v>
      </c>
      <c r="G123" s="34">
        <v>5000</v>
      </c>
      <c r="H123" s="34">
        <v>310</v>
      </c>
      <c r="I123" s="34">
        <v>70</v>
      </c>
      <c r="J123" s="49">
        <v>0.7</v>
      </c>
      <c r="K123" s="36">
        <v>275.01</v>
      </c>
      <c r="L123" s="36">
        <v>168.45</v>
      </c>
      <c r="M123" s="36">
        <v>3.48</v>
      </c>
      <c r="N123" s="36">
        <v>3.59</v>
      </c>
      <c r="O123" s="35">
        <v>0.61252318097523728</v>
      </c>
      <c r="P123" s="36">
        <v>1892.6292516635758</v>
      </c>
      <c r="Q123" s="36" t="s">
        <v>253</v>
      </c>
      <c r="R123" s="4"/>
    </row>
    <row r="124" spans="1:22" x14ac:dyDescent="0.35">
      <c r="A124" s="4"/>
      <c r="B124" s="26" t="s">
        <v>7</v>
      </c>
      <c r="C124" s="3">
        <v>106</v>
      </c>
      <c r="D124" s="3" t="s">
        <v>174</v>
      </c>
      <c r="E124" s="39" t="s">
        <v>238</v>
      </c>
      <c r="F124" s="3" t="s">
        <v>69</v>
      </c>
      <c r="G124" s="34">
        <v>5000</v>
      </c>
      <c r="H124" s="34">
        <v>310</v>
      </c>
      <c r="I124" s="34">
        <v>70</v>
      </c>
      <c r="J124" s="49">
        <v>0.6</v>
      </c>
      <c r="K124" s="36">
        <v>273.02</v>
      </c>
      <c r="L124" s="36">
        <v>167.46</v>
      </c>
      <c r="M124" s="36">
        <v>3.05</v>
      </c>
      <c r="N124" s="36">
        <v>3.33</v>
      </c>
      <c r="O124" s="35">
        <v>0.61336165848655788</v>
      </c>
      <c r="P124" s="36">
        <v>1895.2200549410302</v>
      </c>
      <c r="Q124" s="36" t="s">
        <v>253</v>
      </c>
      <c r="R124" s="4"/>
    </row>
    <row r="125" spans="1:22" x14ac:dyDescent="0.35">
      <c r="A125" s="4"/>
      <c r="B125" s="4"/>
      <c r="C125" s="13"/>
      <c r="D125" s="13"/>
      <c r="E125" s="40"/>
      <c r="F125" s="13"/>
      <c r="G125" s="37"/>
      <c r="H125" s="37"/>
      <c r="I125" s="37"/>
      <c r="J125" s="51"/>
      <c r="K125" s="37"/>
      <c r="L125" s="37"/>
      <c r="M125" s="37"/>
      <c r="N125" s="37"/>
      <c r="O125" s="38"/>
      <c r="P125" s="37"/>
      <c r="Q125" s="37"/>
      <c r="R125" s="4"/>
      <c r="S125" s="4" t="s">
        <v>6</v>
      </c>
      <c r="T125" s="4" t="s">
        <v>5</v>
      </c>
      <c r="U125" s="4"/>
      <c r="V125" s="4"/>
    </row>
    <row r="126" spans="1:22" x14ac:dyDescent="0.35">
      <c r="A126" s="4"/>
      <c r="B126" s="25" t="s">
        <v>8</v>
      </c>
      <c r="C126" s="3">
        <v>107</v>
      </c>
      <c r="D126" s="3" t="s">
        <v>175</v>
      </c>
      <c r="E126" s="39" t="s">
        <v>238</v>
      </c>
      <c r="F126" s="3" t="s">
        <v>69</v>
      </c>
      <c r="G126" s="34">
        <v>5000</v>
      </c>
      <c r="H126" s="34">
        <v>300</v>
      </c>
      <c r="I126" s="34">
        <v>50</v>
      </c>
      <c r="J126" s="49">
        <v>0.8</v>
      </c>
      <c r="K126" s="36">
        <v>212.29</v>
      </c>
      <c r="L126" s="36">
        <v>257.64</v>
      </c>
      <c r="M126" s="36">
        <v>4.2</v>
      </c>
      <c r="N126" s="36">
        <v>4.5</v>
      </c>
      <c r="O126" s="35">
        <v>1.2136228743699655</v>
      </c>
      <c r="P126" s="36">
        <v>3749.9611832870128</v>
      </c>
      <c r="Q126" s="36" t="s">
        <v>254</v>
      </c>
      <c r="R126" s="4"/>
      <c r="S126" s="25" t="s">
        <v>8</v>
      </c>
      <c r="T126" t="s">
        <v>34</v>
      </c>
      <c r="U126" s="22">
        <f>AVERAGE(P126:P198)</f>
        <v>3682.2964901433265</v>
      </c>
      <c r="V126" s="4"/>
    </row>
    <row r="127" spans="1:22" x14ac:dyDescent="0.35">
      <c r="A127" s="4"/>
      <c r="B127" s="25" t="s">
        <v>8</v>
      </c>
      <c r="C127" s="3">
        <v>108</v>
      </c>
      <c r="D127" s="3" t="s">
        <v>176</v>
      </c>
      <c r="E127" s="39" t="s">
        <v>238</v>
      </c>
      <c r="F127" s="3" t="s">
        <v>69</v>
      </c>
      <c r="G127" s="34">
        <v>5000</v>
      </c>
      <c r="H127" s="34">
        <v>300</v>
      </c>
      <c r="I127" s="34">
        <v>70</v>
      </c>
      <c r="J127" s="49">
        <v>0.8</v>
      </c>
      <c r="K127" s="36">
        <v>231.97</v>
      </c>
      <c r="L127" s="36">
        <v>276.63</v>
      </c>
      <c r="M127" s="36">
        <v>4.6100000000000003</v>
      </c>
      <c r="N127" s="36">
        <v>4.2699999999999996</v>
      </c>
      <c r="O127" s="35">
        <v>1.1925248954606198</v>
      </c>
      <c r="P127" s="36">
        <v>3684.7707492348145</v>
      </c>
      <c r="Q127" s="36" t="s">
        <v>254</v>
      </c>
      <c r="R127" s="4"/>
      <c r="T127" t="s">
        <v>54</v>
      </c>
      <c r="U127" s="22">
        <f>STDEVA(P126:P198)</f>
        <v>69.759220470236329</v>
      </c>
      <c r="V127" s="4"/>
    </row>
    <row r="128" spans="1:22" x14ac:dyDescent="0.35">
      <c r="A128" s="4"/>
      <c r="B128" s="25" t="s">
        <v>8</v>
      </c>
      <c r="C128" s="3">
        <v>109</v>
      </c>
      <c r="D128" s="3" t="s">
        <v>177</v>
      </c>
      <c r="E128" s="39" t="s">
        <v>238</v>
      </c>
      <c r="F128" s="3" t="s">
        <v>69</v>
      </c>
      <c r="G128" s="34">
        <v>5000</v>
      </c>
      <c r="H128" s="34">
        <v>300</v>
      </c>
      <c r="I128" s="34">
        <v>70</v>
      </c>
      <c r="J128" s="49">
        <v>0.4</v>
      </c>
      <c r="K128" s="36">
        <v>213.67</v>
      </c>
      <c r="L128" s="36">
        <v>254.15</v>
      </c>
      <c r="M128" s="36">
        <v>3.84</v>
      </c>
      <c r="N128" s="36">
        <v>4.33</v>
      </c>
      <c r="O128" s="35">
        <v>1.1894510226049517</v>
      </c>
      <c r="P128" s="36">
        <v>3675.2728202368139</v>
      </c>
      <c r="Q128" s="36" t="s">
        <v>254</v>
      </c>
      <c r="R128" s="4"/>
      <c r="T128" t="s">
        <v>0</v>
      </c>
      <c r="U128" s="22">
        <f>MIN(P126:P198)</f>
        <v>3534.0387063665212</v>
      </c>
      <c r="V128" s="4"/>
    </row>
    <row r="129" spans="1:22" x14ac:dyDescent="0.35">
      <c r="A129" s="4"/>
      <c r="B129" s="25" t="s">
        <v>8</v>
      </c>
      <c r="C129" s="3">
        <v>110</v>
      </c>
      <c r="D129" s="3" t="s">
        <v>178</v>
      </c>
      <c r="E129" s="39" t="s">
        <v>238</v>
      </c>
      <c r="F129" s="3" t="s">
        <v>69</v>
      </c>
      <c r="G129" s="34">
        <v>5000</v>
      </c>
      <c r="H129" s="34">
        <v>300</v>
      </c>
      <c r="I129" s="34">
        <v>70</v>
      </c>
      <c r="J129" s="49">
        <v>0.5</v>
      </c>
      <c r="K129" s="36">
        <v>219.27</v>
      </c>
      <c r="L129" s="36">
        <v>255.33</v>
      </c>
      <c r="M129" s="36">
        <v>4.91</v>
      </c>
      <c r="N129" s="36">
        <v>4</v>
      </c>
      <c r="O129" s="35">
        <v>1.1644547817758928</v>
      </c>
      <c r="P129" s="36">
        <v>3598.0371856615134</v>
      </c>
      <c r="Q129" s="36" t="s">
        <v>254</v>
      </c>
      <c r="R129" s="4"/>
      <c r="T129" t="s">
        <v>3</v>
      </c>
      <c r="U129" s="22">
        <f>MAX(P126:P198)</f>
        <v>3932.3769576972668</v>
      </c>
      <c r="V129" s="4"/>
    </row>
    <row r="130" spans="1:22" x14ac:dyDescent="0.35">
      <c r="A130" s="4"/>
      <c r="B130" s="25" t="s">
        <v>8</v>
      </c>
      <c r="C130" s="3">
        <v>111</v>
      </c>
      <c r="D130" s="3" t="s">
        <v>179</v>
      </c>
      <c r="E130" s="39" t="s">
        <v>238</v>
      </c>
      <c r="F130" s="3" t="s">
        <v>69</v>
      </c>
      <c r="G130" s="34">
        <v>5000</v>
      </c>
      <c r="H130" s="34">
        <v>300</v>
      </c>
      <c r="I130" s="34">
        <v>70</v>
      </c>
      <c r="J130" s="49">
        <v>0.4</v>
      </c>
      <c r="K130" s="36">
        <v>216.87</v>
      </c>
      <c r="L130" s="36">
        <v>258.83999999999997</v>
      </c>
      <c r="M130" s="36">
        <v>3.17</v>
      </c>
      <c r="N130" s="36">
        <v>3.23</v>
      </c>
      <c r="O130" s="35">
        <v>1.1935260755291186</v>
      </c>
      <c r="P130" s="36">
        <v>3687.8642855166681</v>
      </c>
      <c r="Q130" s="36" t="s">
        <v>254</v>
      </c>
      <c r="R130" s="4"/>
      <c r="S130" s="4"/>
      <c r="T130" s="4"/>
      <c r="U130" s="4"/>
      <c r="V130" s="4"/>
    </row>
    <row r="131" spans="1:22" x14ac:dyDescent="0.35">
      <c r="A131" s="4"/>
      <c r="B131" s="25" t="s">
        <v>8</v>
      </c>
      <c r="C131" s="3">
        <v>112</v>
      </c>
      <c r="D131" s="3" t="s">
        <v>180</v>
      </c>
      <c r="E131" s="39" t="s">
        <v>238</v>
      </c>
      <c r="F131" s="3" t="s">
        <v>69</v>
      </c>
      <c r="G131" s="34">
        <v>5000</v>
      </c>
      <c r="H131" s="34">
        <v>300</v>
      </c>
      <c r="I131" s="34">
        <v>50</v>
      </c>
      <c r="J131" s="49">
        <v>0.8</v>
      </c>
      <c r="K131" s="36">
        <v>204.61</v>
      </c>
      <c r="L131" s="36">
        <v>247.99</v>
      </c>
      <c r="M131" s="36">
        <v>4.0199999999999996</v>
      </c>
      <c r="N131" s="36">
        <v>4.16</v>
      </c>
      <c r="O131" s="35">
        <v>1.2120130980890473</v>
      </c>
      <c r="P131" s="36">
        <v>3744.9871516543662</v>
      </c>
      <c r="Q131" s="36" t="s">
        <v>254</v>
      </c>
      <c r="R131" s="4"/>
    </row>
    <row r="132" spans="1:22" x14ac:dyDescent="0.35">
      <c r="A132" s="4"/>
      <c r="B132" s="25" t="s">
        <v>8</v>
      </c>
      <c r="C132" s="3">
        <v>113</v>
      </c>
      <c r="D132" s="3" t="s">
        <v>181</v>
      </c>
      <c r="E132" s="39" t="s">
        <v>238</v>
      </c>
      <c r="F132" s="3" t="s">
        <v>69</v>
      </c>
      <c r="G132" s="34">
        <v>5000</v>
      </c>
      <c r="H132" s="34">
        <v>300</v>
      </c>
      <c r="I132" s="34">
        <v>70</v>
      </c>
      <c r="J132" s="49">
        <v>0.8</v>
      </c>
      <c r="K132" s="36">
        <v>222.78</v>
      </c>
      <c r="L132" s="36">
        <v>255.5</v>
      </c>
      <c r="M132" s="36">
        <v>3.79</v>
      </c>
      <c r="N132" s="36">
        <v>3.63</v>
      </c>
      <c r="O132" s="35">
        <v>1.1468713529042105</v>
      </c>
      <c r="P132" s="36">
        <v>3543.706324625191</v>
      </c>
      <c r="Q132" s="36" t="s">
        <v>254</v>
      </c>
      <c r="R132" s="4"/>
    </row>
    <row r="133" spans="1:22" x14ac:dyDescent="0.35">
      <c r="A133" s="4"/>
      <c r="B133" s="25" t="s">
        <v>8</v>
      </c>
      <c r="C133" s="3">
        <v>114</v>
      </c>
      <c r="D133" s="3" t="s">
        <v>182</v>
      </c>
      <c r="E133" s="39" t="s">
        <v>238</v>
      </c>
      <c r="F133" s="3" t="s">
        <v>69</v>
      </c>
      <c r="G133" s="34">
        <v>5000</v>
      </c>
      <c r="H133" s="34">
        <v>300</v>
      </c>
      <c r="I133" s="34">
        <v>70</v>
      </c>
      <c r="J133" s="49">
        <v>0.3</v>
      </c>
      <c r="K133" s="36">
        <v>216.46</v>
      </c>
      <c r="L133" s="36">
        <v>256.10000000000002</v>
      </c>
      <c r="M133" s="36">
        <v>2.71</v>
      </c>
      <c r="N133" s="36">
        <v>2.96</v>
      </c>
      <c r="O133" s="35">
        <v>1.1831285225907791</v>
      </c>
      <c r="P133" s="36">
        <v>3655.7369906680219</v>
      </c>
      <c r="Q133" s="36" t="s">
        <v>254</v>
      </c>
      <c r="R133" s="4"/>
    </row>
    <row r="134" spans="1:22" x14ac:dyDescent="0.35">
      <c r="A134" s="4"/>
      <c r="B134" s="25" t="s">
        <v>8</v>
      </c>
      <c r="C134" s="3">
        <v>115</v>
      </c>
      <c r="D134" s="3" t="s">
        <v>183</v>
      </c>
      <c r="E134" s="39" t="s">
        <v>238</v>
      </c>
      <c r="F134" s="3" t="s">
        <v>69</v>
      </c>
      <c r="G134" s="34">
        <v>5000</v>
      </c>
      <c r="H134" s="34">
        <v>300</v>
      </c>
      <c r="I134" s="34">
        <v>70</v>
      </c>
      <c r="J134" s="49">
        <v>0.3</v>
      </c>
      <c r="K134" s="36">
        <v>213.82</v>
      </c>
      <c r="L134" s="36">
        <v>248.1</v>
      </c>
      <c r="M134" s="36">
        <v>4.1399999999999997</v>
      </c>
      <c r="N134" s="36">
        <v>3.64</v>
      </c>
      <c r="O134" s="35">
        <v>1.1603217659713778</v>
      </c>
      <c r="P134" s="36">
        <v>3585.2666214573005</v>
      </c>
      <c r="Q134" s="36" t="s">
        <v>254</v>
      </c>
      <c r="R134" s="4"/>
    </row>
    <row r="135" spans="1:22" x14ac:dyDescent="0.35">
      <c r="A135" s="4"/>
      <c r="B135" s="25" t="s">
        <v>8</v>
      </c>
      <c r="C135" s="3">
        <v>116</v>
      </c>
      <c r="D135" s="3" t="s">
        <v>184</v>
      </c>
      <c r="E135" s="39" t="s">
        <v>238</v>
      </c>
      <c r="F135" s="3" t="s">
        <v>69</v>
      </c>
      <c r="G135" s="34">
        <v>5000</v>
      </c>
      <c r="H135" s="34">
        <v>300</v>
      </c>
      <c r="I135" s="34">
        <v>70</v>
      </c>
      <c r="J135" s="49">
        <v>0.4</v>
      </c>
      <c r="K135" s="36">
        <v>209.28</v>
      </c>
      <c r="L135" s="36">
        <v>251.78</v>
      </c>
      <c r="M135" s="36">
        <v>3.36</v>
      </c>
      <c r="N135" s="36">
        <v>3.42</v>
      </c>
      <c r="O135" s="35">
        <v>1.2030772171253823</v>
      </c>
      <c r="P135" s="36">
        <v>3717.3762624235474</v>
      </c>
      <c r="Q135" s="36" t="s">
        <v>254</v>
      </c>
      <c r="R135" s="4"/>
    </row>
    <row r="136" spans="1:22" x14ac:dyDescent="0.35">
      <c r="A136" s="4"/>
      <c r="B136" s="25" t="s">
        <v>8</v>
      </c>
      <c r="C136" s="3">
        <v>117</v>
      </c>
      <c r="D136" s="3" t="s">
        <v>185</v>
      </c>
      <c r="E136" s="39" t="s">
        <v>238</v>
      </c>
      <c r="F136" s="3" t="s">
        <v>69</v>
      </c>
      <c r="G136" s="34">
        <v>4914</v>
      </c>
      <c r="H136" s="34">
        <v>300</v>
      </c>
      <c r="I136" s="34">
        <v>70</v>
      </c>
      <c r="J136" s="49">
        <v>0.7</v>
      </c>
      <c r="K136" s="36">
        <v>193.91</v>
      </c>
      <c r="L136" s="36">
        <v>224.78</v>
      </c>
      <c r="M136" s="36">
        <v>4.9400000000000004</v>
      </c>
      <c r="N136" s="36">
        <v>4.18</v>
      </c>
      <c r="O136" s="35">
        <v>1.1591975658810789</v>
      </c>
      <c r="P136" s="36">
        <v>3581.7929668402867</v>
      </c>
      <c r="Q136" s="36" t="s">
        <v>254</v>
      </c>
      <c r="R136" s="4"/>
    </row>
    <row r="137" spans="1:22" x14ac:dyDescent="0.35">
      <c r="A137" s="4"/>
      <c r="B137" s="32"/>
      <c r="C137" s="13"/>
      <c r="D137" s="13"/>
      <c r="E137" s="40"/>
      <c r="F137" s="13"/>
      <c r="G137" s="37"/>
      <c r="H137" s="37"/>
      <c r="I137" s="37"/>
      <c r="J137" s="51"/>
      <c r="K137" s="37"/>
      <c r="L137" s="37"/>
      <c r="M137" s="37"/>
      <c r="N137" s="37"/>
      <c r="O137" s="38"/>
      <c r="P137" s="37"/>
      <c r="Q137" s="37"/>
      <c r="R137" s="4"/>
    </row>
    <row r="138" spans="1:22" x14ac:dyDescent="0.35">
      <c r="A138" s="4"/>
      <c r="B138" s="25" t="s">
        <v>8</v>
      </c>
      <c r="C138" s="3">
        <v>118</v>
      </c>
      <c r="D138" s="3" t="s">
        <v>186</v>
      </c>
      <c r="E138" s="39" t="s">
        <v>238</v>
      </c>
      <c r="F138" s="3" t="s">
        <v>69</v>
      </c>
      <c r="G138" s="34">
        <v>5000</v>
      </c>
      <c r="H138" s="34">
        <v>300</v>
      </c>
      <c r="I138" s="34">
        <v>50</v>
      </c>
      <c r="J138" s="49">
        <v>0.8</v>
      </c>
      <c r="K138" s="36">
        <v>201.68</v>
      </c>
      <c r="L138" s="36">
        <v>230.67</v>
      </c>
      <c r="M138" s="36">
        <v>4.59</v>
      </c>
      <c r="N138" s="36">
        <v>3.52</v>
      </c>
      <c r="O138" s="35">
        <v>1.1437425624752082</v>
      </c>
      <c r="P138" s="36">
        <v>3534.0387063665212</v>
      </c>
      <c r="Q138" s="36" t="s">
        <v>254</v>
      </c>
      <c r="R138" s="4"/>
    </row>
    <row r="139" spans="1:22" x14ac:dyDescent="0.35">
      <c r="A139" s="4"/>
      <c r="B139" s="25" t="s">
        <v>8</v>
      </c>
      <c r="C139" s="3">
        <v>119</v>
      </c>
      <c r="D139" s="3" t="s">
        <v>187</v>
      </c>
      <c r="E139" s="39" t="s">
        <v>238</v>
      </c>
      <c r="F139" s="3" t="s">
        <v>69</v>
      </c>
      <c r="G139" s="34">
        <v>5000</v>
      </c>
      <c r="H139" s="34">
        <v>300</v>
      </c>
      <c r="I139" s="34">
        <v>70</v>
      </c>
      <c r="J139" s="49">
        <v>0.4</v>
      </c>
      <c r="K139" s="36">
        <v>212.18</v>
      </c>
      <c r="L139" s="36">
        <v>256.13</v>
      </c>
      <c r="M139" s="36">
        <v>2.85</v>
      </c>
      <c r="N139" s="36">
        <v>3.23</v>
      </c>
      <c r="O139" s="35">
        <v>1.2071354510321424</v>
      </c>
      <c r="P139" s="36">
        <v>3729.9157587897062</v>
      </c>
      <c r="Q139" s="36" t="s">
        <v>254</v>
      </c>
      <c r="R139" s="4"/>
    </row>
    <row r="140" spans="1:22" x14ac:dyDescent="0.35">
      <c r="A140" s="4"/>
      <c r="B140" s="25" t="s">
        <v>8</v>
      </c>
      <c r="C140" s="3">
        <v>120</v>
      </c>
      <c r="D140" s="3" t="s">
        <v>188</v>
      </c>
      <c r="E140" s="39" t="s">
        <v>238</v>
      </c>
      <c r="F140" s="3" t="s">
        <v>69</v>
      </c>
      <c r="G140" s="34">
        <v>4793</v>
      </c>
      <c r="H140" s="34">
        <v>300</v>
      </c>
      <c r="I140" s="34">
        <v>70</v>
      </c>
      <c r="J140" s="49">
        <v>0.5</v>
      </c>
      <c r="K140" s="36">
        <v>209.49</v>
      </c>
      <c r="L140" s="36">
        <v>244.94</v>
      </c>
      <c r="M140" s="36">
        <v>4.5</v>
      </c>
      <c r="N140" s="36">
        <v>4.05</v>
      </c>
      <c r="O140" s="35">
        <v>1.1692204878514487</v>
      </c>
      <c r="P140" s="36">
        <v>3612.7626932073126</v>
      </c>
      <c r="Q140" s="36" t="s">
        <v>254</v>
      </c>
      <c r="R140" s="4"/>
    </row>
    <row r="141" spans="1:22" x14ac:dyDescent="0.35">
      <c r="A141" s="4"/>
      <c r="B141" s="25" t="s">
        <v>8</v>
      </c>
      <c r="C141" s="3">
        <v>121</v>
      </c>
      <c r="D141" s="3" t="s">
        <v>189</v>
      </c>
      <c r="E141" s="39" t="s">
        <v>238</v>
      </c>
      <c r="F141" s="3" t="s">
        <v>69</v>
      </c>
      <c r="G141" s="34">
        <v>5000</v>
      </c>
      <c r="H141" s="34">
        <v>300</v>
      </c>
      <c r="I141" s="34">
        <v>70</v>
      </c>
      <c r="J141" s="49">
        <v>0.4</v>
      </c>
      <c r="K141" s="36">
        <v>209.03</v>
      </c>
      <c r="L141" s="36">
        <v>251.37</v>
      </c>
      <c r="M141" s="36">
        <v>3.48</v>
      </c>
      <c r="N141" s="36">
        <v>4.0999999999999996</v>
      </c>
      <c r="O141" s="35">
        <v>1.2025546572262356</v>
      </c>
      <c r="P141" s="36">
        <v>3715.7616098167728</v>
      </c>
      <c r="Q141" s="36" t="s">
        <v>254</v>
      </c>
      <c r="R141" s="4"/>
    </row>
    <row r="142" spans="1:22" x14ac:dyDescent="0.35">
      <c r="A142" s="4"/>
      <c r="B142" s="25" t="s">
        <v>8</v>
      </c>
      <c r="C142" s="3">
        <v>122</v>
      </c>
      <c r="D142" s="3" t="s">
        <v>190</v>
      </c>
      <c r="E142" s="39" t="s">
        <v>238</v>
      </c>
      <c r="F142" s="3" t="s">
        <v>69</v>
      </c>
      <c r="G142" s="34">
        <v>5000</v>
      </c>
      <c r="H142" s="34">
        <v>300</v>
      </c>
      <c r="I142" s="34">
        <v>70</v>
      </c>
      <c r="J142" s="49">
        <v>0.3</v>
      </c>
      <c r="K142" s="36">
        <v>218.11</v>
      </c>
      <c r="L142" s="36">
        <v>262.45999999999998</v>
      </c>
      <c r="M142" s="36">
        <v>2.76</v>
      </c>
      <c r="N142" s="36">
        <v>2.89</v>
      </c>
      <c r="O142" s="35">
        <v>1.2033377653477602</v>
      </c>
      <c r="P142" s="36">
        <v>3718.1813277703905</v>
      </c>
      <c r="Q142" s="36" t="s">
        <v>254</v>
      </c>
      <c r="R142" s="4"/>
    </row>
    <row r="143" spans="1:22" x14ac:dyDescent="0.35">
      <c r="A143" s="4"/>
      <c r="B143" s="25" t="s">
        <v>8</v>
      </c>
      <c r="C143" s="3">
        <v>123</v>
      </c>
      <c r="D143" s="3" t="s">
        <v>191</v>
      </c>
      <c r="E143" s="39" t="s">
        <v>238</v>
      </c>
      <c r="F143" s="3" t="s">
        <v>69</v>
      </c>
      <c r="G143" s="34">
        <v>5000</v>
      </c>
      <c r="H143" s="34">
        <v>300</v>
      </c>
      <c r="I143" s="34">
        <v>70</v>
      </c>
      <c r="J143" s="49">
        <v>0.4</v>
      </c>
      <c r="K143" s="36">
        <v>207.92</v>
      </c>
      <c r="L143" s="36">
        <v>247.86</v>
      </c>
      <c r="M143" s="36">
        <v>2.89</v>
      </c>
      <c r="N143" s="36">
        <v>3.28</v>
      </c>
      <c r="O143" s="35">
        <v>1.1920931127356678</v>
      </c>
      <c r="P143" s="36">
        <v>3683.4365881108124</v>
      </c>
      <c r="Q143" s="36" t="s">
        <v>254</v>
      </c>
      <c r="R143" s="4"/>
    </row>
    <row r="144" spans="1:22" x14ac:dyDescent="0.35">
      <c r="A144" s="4"/>
      <c r="B144" s="25" t="s">
        <v>8</v>
      </c>
      <c r="C144" s="3">
        <v>124</v>
      </c>
      <c r="D144" s="3" t="s">
        <v>192</v>
      </c>
      <c r="E144" s="39" t="s">
        <v>238</v>
      </c>
      <c r="F144" s="3" t="s">
        <v>69</v>
      </c>
      <c r="G144" s="34">
        <v>5000</v>
      </c>
      <c r="H144" s="34">
        <v>300</v>
      </c>
      <c r="I144" s="34">
        <v>50</v>
      </c>
      <c r="J144" s="49">
        <v>0.8</v>
      </c>
      <c r="K144" s="36">
        <v>214.51</v>
      </c>
      <c r="L144" s="36">
        <v>256.58</v>
      </c>
      <c r="M144" s="36">
        <v>4.59</v>
      </c>
      <c r="N144" s="36">
        <v>3.88</v>
      </c>
      <c r="O144" s="35">
        <v>1.196121392942054</v>
      </c>
      <c r="P144" s="36">
        <v>3695.8835308377229</v>
      </c>
      <c r="Q144" s="36" t="s">
        <v>254</v>
      </c>
      <c r="R144" s="4"/>
    </row>
    <row r="145" spans="1:18" x14ac:dyDescent="0.35">
      <c r="A145" s="4"/>
      <c r="B145" s="25" t="s">
        <v>8</v>
      </c>
      <c r="C145" s="3">
        <v>125</v>
      </c>
      <c r="D145" s="3" t="s">
        <v>193</v>
      </c>
      <c r="E145" s="39" t="s">
        <v>238</v>
      </c>
      <c r="F145" s="3" t="s">
        <v>69</v>
      </c>
      <c r="G145" s="34">
        <v>5000</v>
      </c>
      <c r="H145" s="34">
        <v>300</v>
      </c>
      <c r="I145" s="34">
        <v>70</v>
      </c>
      <c r="J145" s="49">
        <v>0.4</v>
      </c>
      <c r="K145" s="36">
        <v>220.56</v>
      </c>
      <c r="L145" s="36">
        <v>259.20999999999998</v>
      </c>
      <c r="M145" s="36">
        <v>3.51</v>
      </c>
      <c r="N145" s="36">
        <v>3.03</v>
      </c>
      <c r="O145" s="35">
        <v>1.1752357635110626</v>
      </c>
      <c r="P145" s="36">
        <v>3631.3492333151971</v>
      </c>
      <c r="Q145" s="36" t="s">
        <v>254</v>
      </c>
      <c r="R145" s="4"/>
    </row>
    <row r="146" spans="1:18" x14ac:dyDescent="0.35">
      <c r="A146" s="4"/>
      <c r="B146" s="25" t="s">
        <v>8</v>
      </c>
      <c r="C146" s="3">
        <v>126</v>
      </c>
      <c r="D146" s="3" t="s">
        <v>194</v>
      </c>
      <c r="E146" s="39" t="s">
        <v>238</v>
      </c>
      <c r="F146" s="3" t="s">
        <v>69</v>
      </c>
      <c r="G146" s="34">
        <v>5000</v>
      </c>
      <c r="H146" s="34">
        <v>300</v>
      </c>
      <c r="I146" s="34">
        <v>70</v>
      </c>
      <c r="J146" s="49">
        <v>0.3</v>
      </c>
      <c r="K146" s="36">
        <v>211.5</v>
      </c>
      <c r="L146" s="36">
        <v>259.06</v>
      </c>
      <c r="M146" s="36">
        <v>3.2</v>
      </c>
      <c r="N146" s="36">
        <v>3.27</v>
      </c>
      <c r="O146" s="35">
        <v>1.224869976359338</v>
      </c>
      <c r="P146" s="36">
        <v>3784.713491252955</v>
      </c>
      <c r="Q146" s="36" t="s">
        <v>254</v>
      </c>
      <c r="R146" s="4"/>
    </row>
    <row r="147" spans="1:18" x14ac:dyDescent="0.35">
      <c r="A147" s="4"/>
      <c r="B147" s="25" t="s">
        <v>8</v>
      </c>
      <c r="C147" s="3">
        <v>127</v>
      </c>
      <c r="D147" s="3" t="s">
        <v>195</v>
      </c>
      <c r="E147" s="39" t="s">
        <v>238</v>
      </c>
      <c r="F147" s="3" t="s">
        <v>69</v>
      </c>
      <c r="G147" s="34">
        <v>5000</v>
      </c>
      <c r="H147" s="34">
        <v>300</v>
      </c>
      <c r="I147" s="34">
        <v>70</v>
      </c>
      <c r="J147" s="49">
        <v>0.3</v>
      </c>
      <c r="K147" s="36">
        <v>211.04</v>
      </c>
      <c r="L147" s="36">
        <v>253.82</v>
      </c>
      <c r="M147" s="36">
        <v>3.66</v>
      </c>
      <c r="N147" s="36">
        <v>5.07</v>
      </c>
      <c r="O147" s="35">
        <v>1.2027103866565581</v>
      </c>
      <c r="P147" s="36">
        <v>3716.2427966262321</v>
      </c>
      <c r="Q147" s="36" t="s">
        <v>254</v>
      </c>
      <c r="R147" s="4"/>
    </row>
    <row r="148" spans="1:18" x14ac:dyDescent="0.35">
      <c r="A148" s="4"/>
      <c r="B148" s="25" t="s">
        <v>8</v>
      </c>
      <c r="C148" s="3">
        <v>128</v>
      </c>
      <c r="D148" s="3" t="s">
        <v>196</v>
      </c>
      <c r="E148" s="39" t="s">
        <v>238</v>
      </c>
      <c r="F148" s="3" t="s">
        <v>69</v>
      </c>
      <c r="G148" s="34">
        <v>5000</v>
      </c>
      <c r="H148" s="34">
        <v>300</v>
      </c>
      <c r="I148" s="34">
        <v>70</v>
      </c>
      <c r="J148" s="49">
        <v>0.4</v>
      </c>
      <c r="K148" s="36">
        <v>211.27</v>
      </c>
      <c r="L148" s="36">
        <v>256.18</v>
      </c>
      <c r="M148" s="36">
        <v>2.97</v>
      </c>
      <c r="N148" s="36">
        <v>3.3</v>
      </c>
      <c r="O148" s="35">
        <v>1.2125715908553036</v>
      </c>
      <c r="P148" s="36">
        <v>3746.7128328678941</v>
      </c>
      <c r="Q148" s="36" t="s">
        <v>254</v>
      </c>
      <c r="R148" s="4"/>
    </row>
    <row r="149" spans="1:18" x14ac:dyDescent="0.35">
      <c r="A149" s="4"/>
      <c r="B149" s="32"/>
      <c r="C149" s="13"/>
      <c r="D149" s="13"/>
      <c r="E149" s="40"/>
      <c r="F149" s="13"/>
      <c r="G149" s="37"/>
      <c r="H149" s="37"/>
      <c r="I149" s="37"/>
      <c r="J149" s="51"/>
      <c r="K149" s="37"/>
      <c r="L149" s="37"/>
      <c r="M149" s="37"/>
      <c r="N149" s="37"/>
      <c r="O149" s="38"/>
      <c r="P149" s="37"/>
      <c r="Q149" s="37"/>
      <c r="R149" s="4"/>
    </row>
    <row r="150" spans="1:18" x14ac:dyDescent="0.35">
      <c r="A150" s="4"/>
      <c r="B150" s="25" t="s">
        <v>8</v>
      </c>
      <c r="C150" s="3">
        <v>129</v>
      </c>
      <c r="D150" s="3" t="s">
        <v>197</v>
      </c>
      <c r="E150" s="39" t="s">
        <v>238</v>
      </c>
      <c r="F150" s="3" t="s">
        <v>69</v>
      </c>
      <c r="G150" s="34">
        <v>5000</v>
      </c>
      <c r="H150" s="34">
        <v>300</v>
      </c>
      <c r="I150" s="34">
        <v>70</v>
      </c>
      <c r="J150" s="49">
        <v>0.3</v>
      </c>
      <c r="K150" s="36">
        <v>225.31</v>
      </c>
      <c r="L150" s="36">
        <v>268.45</v>
      </c>
      <c r="M150" s="36">
        <v>2.33</v>
      </c>
      <c r="N150" s="36">
        <v>2.5299999999999998</v>
      </c>
      <c r="O150" s="35">
        <v>1.191469530868581</v>
      </c>
      <c r="P150" s="36">
        <v>3681.5097887355196</v>
      </c>
      <c r="Q150" s="36" t="s">
        <v>254</v>
      </c>
      <c r="R150" s="4"/>
    </row>
    <row r="151" spans="1:18" x14ac:dyDescent="0.35">
      <c r="A151" s="4"/>
      <c r="B151" s="25" t="s">
        <v>8</v>
      </c>
      <c r="C151" s="3">
        <v>130</v>
      </c>
      <c r="D151" s="3" t="s">
        <v>198</v>
      </c>
      <c r="E151" s="39" t="s">
        <v>238</v>
      </c>
      <c r="F151" s="3" t="s">
        <v>69</v>
      </c>
      <c r="G151" s="34">
        <v>5000</v>
      </c>
      <c r="H151" s="34">
        <v>300</v>
      </c>
      <c r="I151" s="34">
        <v>70</v>
      </c>
      <c r="J151" s="49">
        <v>0.2</v>
      </c>
      <c r="K151" s="36">
        <v>212.72</v>
      </c>
      <c r="L151" s="36">
        <v>256.32</v>
      </c>
      <c r="M151" s="36">
        <v>2.6</v>
      </c>
      <c r="N151" s="36">
        <v>2.83</v>
      </c>
      <c r="O151" s="35">
        <v>1.2049642722828131</v>
      </c>
      <c r="P151" s="36">
        <v>3723.2070552839414</v>
      </c>
      <c r="Q151" s="36" t="s">
        <v>254</v>
      </c>
      <c r="R151" s="4"/>
    </row>
    <row r="152" spans="1:18" x14ac:dyDescent="0.35">
      <c r="A152" s="4"/>
      <c r="B152" s="25" t="s">
        <v>8</v>
      </c>
      <c r="C152" s="3">
        <v>131</v>
      </c>
      <c r="D152" s="3" t="s">
        <v>199</v>
      </c>
      <c r="E152" s="39" t="s">
        <v>238</v>
      </c>
      <c r="F152" s="3" t="s">
        <v>69</v>
      </c>
      <c r="G152" s="34">
        <v>5000</v>
      </c>
      <c r="H152" s="34">
        <v>300</v>
      </c>
      <c r="I152" s="34">
        <v>70</v>
      </c>
      <c r="J152" s="49">
        <v>0.3</v>
      </c>
      <c r="K152" s="36">
        <v>225.69</v>
      </c>
      <c r="L152" s="36">
        <v>267.52999999999997</v>
      </c>
      <c r="M152" s="36">
        <v>2.35</v>
      </c>
      <c r="N152" s="36">
        <v>2.5099999999999998</v>
      </c>
      <c r="O152" s="35">
        <v>1.185387035313926</v>
      </c>
      <c r="P152" s="36">
        <v>3662.7155465461465</v>
      </c>
      <c r="Q152" s="36" t="s">
        <v>254</v>
      </c>
      <c r="R152" s="4"/>
    </row>
    <row r="153" spans="1:18" x14ac:dyDescent="0.35">
      <c r="A153" s="4"/>
      <c r="B153" s="25" t="s">
        <v>8</v>
      </c>
      <c r="C153" s="3">
        <v>132</v>
      </c>
      <c r="D153" s="3" t="s">
        <v>200</v>
      </c>
      <c r="E153" s="39" t="s">
        <v>238</v>
      </c>
      <c r="F153" s="3" t="s">
        <v>69</v>
      </c>
      <c r="G153" s="34">
        <v>5000</v>
      </c>
      <c r="H153" s="34">
        <v>300</v>
      </c>
      <c r="I153" s="34">
        <v>70</v>
      </c>
      <c r="J153" s="49">
        <v>0.3</v>
      </c>
      <c r="K153" s="36">
        <v>219.03</v>
      </c>
      <c r="L153" s="36">
        <v>256.06</v>
      </c>
      <c r="M153" s="36">
        <v>2.48</v>
      </c>
      <c r="N153" s="36">
        <v>2.76</v>
      </c>
      <c r="O153" s="35">
        <v>1.1690635985938</v>
      </c>
      <c r="P153" s="36">
        <v>3612.2779226589969</v>
      </c>
      <c r="Q153" s="36" t="s">
        <v>254</v>
      </c>
      <c r="R153" s="4"/>
    </row>
    <row r="154" spans="1:18" x14ac:dyDescent="0.35">
      <c r="A154" s="4"/>
      <c r="B154" s="32"/>
      <c r="C154" s="13"/>
      <c r="D154" s="13"/>
      <c r="E154" s="40"/>
      <c r="F154" s="13"/>
      <c r="G154" s="37"/>
      <c r="H154" s="37"/>
      <c r="I154" s="37"/>
      <c r="J154" s="51"/>
      <c r="K154" s="37"/>
      <c r="L154" s="37"/>
      <c r="M154" s="37"/>
      <c r="N154" s="37"/>
      <c r="O154" s="38"/>
      <c r="P154" s="37"/>
      <c r="Q154" s="37"/>
      <c r="R154" s="4"/>
    </row>
    <row r="155" spans="1:18" x14ac:dyDescent="0.35">
      <c r="A155" s="4"/>
      <c r="B155" s="25" t="s">
        <v>8</v>
      </c>
      <c r="C155" s="3">
        <v>133</v>
      </c>
      <c r="D155" s="3" t="s">
        <v>201</v>
      </c>
      <c r="E155" s="39" t="s">
        <v>238</v>
      </c>
      <c r="F155" s="3" t="s">
        <v>69</v>
      </c>
      <c r="G155" s="34">
        <v>5000</v>
      </c>
      <c r="H155" s="34">
        <v>310</v>
      </c>
      <c r="I155" s="34">
        <v>80</v>
      </c>
      <c r="J155" s="49">
        <v>0.5</v>
      </c>
      <c r="K155" s="36">
        <v>254.18</v>
      </c>
      <c r="L155" s="36">
        <v>297.25</v>
      </c>
      <c r="M155" s="36">
        <v>3.62</v>
      </c>
      <c r="N155" s="36">
        <v>3.56</v>
      </c>
      <c r="O155" s="35">
        <v>1.1694468486899048</v>
      </c>
      <c r="P155" s="36">
        <v>3613.4621232984496</v>
      </c>
      <c r="Q155" s="36" t="s">
        <v>254</v>
      </c>
      <c r="R155" s="4"/>
    </row>
    <row r="156" spans="1:18" x14ac:dyDescent="0.35">
      <c r="A156" s="4"/>
      <c r="B156" s="25" t="s">
        <v>8</v>
      </c>
      <c r="C156" s="3">
        <v>134</v>
      </c>
      <c r="D156" s="3" t="s">
        <v>202</v>
      </c>
      <c r="E156" s="39" t="s">
        <v>238</v>
      </c>
      <c r="F156" s="3" t="s">
        <v>69</v>
      </c>
      <c r="G156" s="34">
        <v>5000</v>
      </c>
      <c r="H156" s="34">
        <v>310</v>
      </c>
      <c r="I156" s="34">
        <v>80</v>
      </c>
      <c r="J156" s="49">
        <v>0.5</v>
      </c>
      <c r="K156" s="36">
        <v>255.39</v>
      </c>
      <c r="L156" s="36">
        <v>295.98</v>
      </c>
      <c r="M156" s="36">
        <v>4.4000000000000004</v>
      </c>
      <c r="N156" s="36">
        <v>3.15</v>
      </c>
      <c r="O156" s="35">
        <v>1.1589333959826149</v>
      </c>
      <c r="P156" s="36">
        <v>3580.976710912722</v>
      </c>
      <c r="Q156" s="36" t="s">
        <v>254</v>
      </c>
      <c r="R156" s="4"/>
    </row>
    <row r="157" spans="1:18" x14ac:dyDescent="0.35">
      <c r="A157" s="4"/>
      <c r="B157" s="25" t="s">
        <v>8</v>
      </c>
      <c r="C157" s="3">
        <v>135</v>
      </c>
      <c r="D157" s="3" t="s">
        <v>203</v>
      </c>
      <c r="E157" s="39" t="s">
        <v>238</v>
      </c>
      <c r="F157" s="3" t="s">
        <v>69</v>
      </c>
      <c r="G157" s="34">
        <v>5000</v>
      </c>
      <c r="H157" s="34">
        <v>310</v>
      </c>
      <c r="I157" s="34">
        <v>80</v>
      </c>
      <c r="J157" s="49">
        <v>0.3</v>
      </c>
      <c r="K157" s="36">
        <v>243.05</v>
      </c>
      <c r="L157" s="36">
        <v>284.29000000000002</v>
      </c>
      <c r="M157" s="36">
        <v>3.57</v>
      </c>
      <c r="N157" s="36">
        <v>3.57</v>
      </c>
      <c r="O157" s="35">
        <v>1.1696770211890557</v>
      </c>
      <c r="P157" s="36">
        <v>3614.1733310018512</v>
      </c>
      <c r="Q157" s="36" t="s">
        <v>254</v>
      </c>
      <c r="R157" s="4"/>
    </row>
    <row r="158" spans="1:18" x14ac:dyDescent="0.35">
      <c r="A158" s="4"/>
      <c r="B158" s="25" t="s">
        <v>8</v>
      </c>
      <c r="C158" s="3">
        <v>136</v>
      </c>
      <c r="D158" s="3" t="s">
        <v>204</v>
      </c>
      <c r="E158" s="39" t="s">
        <v>238</v>
      </c>
      <c r="F158" s="3" t="s">
        <v>69</v>
      </c>
      <c r="G158" s="34">
        <v>5000</v>
      </c>
      <c r="H158" s="34">
        <v>310</v>
      </c>
      <c r="I158" s="34">
        <v>80</v>
      </c>
      <c r="J158" s="49">
        <v>0.4</v>
      </c>
      <c r="K158" s="36">
        <v>264.77999999999997</v>
      </c>
      <c r="L158" s="36">
        <v>319.97000000000003</v>
      </c>
      <c r="M158" s="36">
        <v>3.68</v>
      </c>
      <c r="N158" s="36">
        <v>4.05</v>
      </c>
      <c r="O158" s="35">
        <v>1.2084371931414761</v>
      </c>
      <c r="P158" s="36">
        <v>3733.9379987159155</v>
      </c>
      <c r="Q158" s="36" t="s">
        <v>254</v>
      </c>
      <c r="R158" s="4"/>
    </row>
    <row r="159" spans="1:18" x14ac:dyDescent="0.35">
      <c r="A159" s="4"/>
      <c r="B159" s="25" t="s">
        <v>8</v>
      </c>
      <c r="C159" s="3">
        <v>137</v>
      </c>
      <c r="D159" s="3" t="s">
        <v>205</v>
      </c>
      <c r="E159" s="39" t="s">
        <v>238</v>
      </c>
      <c r="F159" s="3" t="s">
        <v>69</v>
      </c>
      <c r="G159" s="34">
        <v>5000</v>
      </c>
      <c r="H159" s="34">
        <v>310</v>
      </c>
      <c r="I159" s="34">
        <v>80</v>
      </c>
      <c r="J159" s="49">
        <v>0.4</v>
      </c>
      <c r="K159" s="36">
        <v>266.29000000000002</v>
      </c>
      <c r="L159" s="36">
        <v>321.19</v>
      </c>
      <c r="M159" s="36">
        <v>4.07</v>
      </c>
      <c r="N159" s="36">
        <v>3.89</v>
      </c>
      <c r="O159" s="35">
        <v>1.206166209771302</v>
      </c>
      <c r="P159" s="36">
        <v>3726.9209099102482</v>
      </c>
      <c r="Q159" s="36" t="s">
        <v>254</v>
      </c>
      <c r="R159" s="4"/>
    </row>
    <row r="160" spans="1:18" x14ac:dyDescent="0.35">
      <c r="A160" s="4"/>
      <c r="B160" s="32"/>
      <c r="C160" s="13"/>
      <c r="D160" s="13"/>
      <c r="E160" s="40"/>
      <c r="F160" s="13"/>
      <c r="G160" s="37"/>
      <c r="H160" s="37"/>
      <c r="I160" s="37"/>
      <c r="J160" s="51"/>
      <c r="K160" s="37"/>
      <c r="L160" s="37"/>
      <c r="M160" s="37"/>
      <c r="N160" s="37"/>
      <c r="O160" s="38"/>
      <c r="P160" s="37"/>
      <c r="Q160" s="37"/>
      <c r="R160" s="4"/>
    </row>
    <row r="161" spans="1:18" x14ac:dyDescent="0.35">
      <c r="A161" s="4"/>
      <c r="B161" s="25" t="s">
        <v>8</v>
      </c>
      <c r="C161" s="3">
        <v>138</v>
      </c>
      <c r="D161" s="3" t="s">
        <v>206</v>
      </c>
      <c r="E161" s="39" t="s">
        <v>238</v>
      </c>
      <c r="F161" s="3" t="s">
        <v>69</v>
      </c>
      <c r="G161" s="34">
        <v>5000</v>
      </c>
      <c r="H161" s="34">
        <v>310</v>
      </c>
      <c r="I161" s="34">
        <v>80</v>
      </c>
      <c r="J161" s="49">
        <v>0.8</v>
      </c>
      <c r="K161" s="36">
        <v>270.26</v>
      </c>
      <c r="L161" s="36">
        <v>319.45</v>
      </c>
      <c r="M161" s="36">
        <v>2.94</v>
      </c>
      <c r="N161" s="36">
        <v>2.94</v>
      </c>
      <c r="O161" s="35">
        <v>1.1820099163768223</v>
      </c>
      <c r="P161" s="36">
        <v>3652.2806205135794</v>
      </c>
      <c r="Q161" s="36" t="s">
        <v>254</v>
      </c>
      <c r="R161" s="4"/>
    </row>
    <row r="162" spans="1:18" x14ac:dyDescent="0.35">
      <c r="A162" s="4"/>
      <c r="B162" s="25" t="s">
        <v>8</v>
      </c>
      <c r="C162" s="3">
        <v>139</v>
      </c>
      <c r="D162" s="3" t="s">
        <v>207</v>
      </c>
      <c r="E162" s="39" t="s">
        <v>238</v>
      </c>
      <c r="F162" s="3" t="s">
        <v>69</v>
      </c>
      <c r="G162" s="34">
        <v>5000</v>
      </c>
      <c r="H162" s="34">
        <v>310</v>
      </c>
      <c r="I162" s="34">
        <v>80</v>
      </c>
      <c r="J162" s="49">
        <v>0.8</v>
      </c>
      <c r="K162" s="36">
        <v>280.16000000000003</v>
      </c>
      <c r="L162" s="36">
        <v>328.09</v>
      </c>
      <c r="M162" s="36">
        <v>3.1</v>
      </c>
      <c r="N162" s="36">
        <v>2.95</v>
      </c>
      <c r="O162" s="35">
        <v>1.1710808109651625</v>
      </c>
      <c r="P162" s="36">
        <v>3618.510886993146</v>
      </c>
      <c r="Q162" s="36" t="s">
        <v>254</v>
      </c>
      <c r="R162" s="4"/>
    </row>
    <row r="163" spans="1:18" x14ac:dyDescent="0.35">
      <c r="A163" s="4"/>
      <c r="B163" s="25" t="s">
        <v>8</v>
      </c>
      <c r="C163" s="3">
        <v>140</v>
      </c>
      <c r="D163" s="3" t="s">
        <v>208</v>
      </c>
      <c r="E163" s="39" t="s">
        <v>238</v>
      </c>
      <c r="F163" s="3" t="s">
        <v>69</v>
      </c>
      <c r="G163" s="34">
        <v>4817</v>
      </c>
      <c r="H163" s="34">
        <v>310</v>
      </c>
      <c r="I163" s="34">
        <v>80</v>
      </c>
      <c r="J163" s="49">
        <v>0.8</v>
      </c>
      <c r="K163" s="36">
        <v>283.99</v>
      </c>
      <c r="L163" s="36">
        <v>337.27</v>
      </c>
      <c r="M163" s="36">
        <v>3.84</v>
      </c>
      <c r="N163" s="36">
        <v>3.29</v>
      </c>
      <c r="O163" s="35">
        <v>1.1876122398676008</v>
      </c>
      <c r="P163" s="36">
        <v>3669.5911838445008</v>
      </c>
      <c r="Q163" s="36" t="s">
        <v>254</v>
      </c>
      <c r="R163" s="4"/>
    </row>
    <row r="164" spans="1:18" x14ac:dyDescent="0.35">
      <c r="A164" s="4"/>
      <c r="B164" s="25" t="s">
        <v>8</v>
      </c>
      <c r="C164" s="3">
        <v>141</v>
      </c>
      <c r="D164" s="3" t="s">
        <v>209</v>
      </c>
      <c r="E164" s="39" t="s">
        <v>238</v>
      </c>
      <c r="F164" s="3" t="s">
        <v>69</v>
      </c>
      <c r="G164" s="34">
        <v>5000</v>
      </c>
      <c r="H164" s="34">
        <v>310</v>
      </c>
      <c r="I164" s="34">
        <v>80</v>
      </c>
      <c r="J164" s="49">
        <v>0.8</v>
      </c>
      <c r="K164" s="36">
        <v>256.91000000000003</v>
      </c>
      <c r="L164" s="36">
        <v>298.42</v>
      </c>
      <c r="M164" s="36">
        <v>4.01</v>
      </c>
      <c r="N164" s="36">
        <v>3.61</v>
      </c>
      <c r="O164" s="35">
        <v>1.1615740920945077</v>
      </c>
      <c r="P164" s="36">
        <v>3589.1361714218983</v>
      </c>
      <c r="Q164" s="36" t="s">
        <v>254</v>
      </c>
      <c r="R164" s="4"/>
    </row>
    <row r="165" spans="1:18" x14ac:dyDescent="0.35">
      <c r="A165" s="4"/>
      <c r="B165" s="25" t="s">
        <v>8</v>
      </c>
      <c r="C165" s="3">
        <v>142</v>
      </c>
      <c r="D165" s="3" t="s">
        <v>210</v>
      </c>
      <c r="E165" s="39" t="s">
        <v>238</v>
      </c>
      <c r="F165" s="3" t="s">
        <v>69</v>
      </c>
      <c r="G165" s="34">
        <v>5000</v>
      </c>
      <c r="H165" s="34">
        <v>310</v>
      </c>
      <c r="I165" s="34">
        <v>80</v>
      </c>
      <c r="J165" s="49">
        <v>0.7</v>
      </c>
      <c r="K165" s="36">
        <v>282.73</v>
      </c>
      <c r="L165" s="36">
        <v>342.75</v>
      </c>
      <c r="M165" s="36">
        <v>2.33</v>
      </c>
      <c r="N165" s="36">
        <v>2.65</v>
      </c>
      <c r="O165" s="35">
        <v>1.212287341279666</v>
      </c>
      <c r="P165" s="36">
        <v>3745.834532946627</v>
      </c>
      <c r="Q165" s="36" t="s">
        <v>254</v>
      </c>
      <c r="R165" s="4"/>
    </row>
    <row r="166" spans="1:18" x14ac:dyDescent="0.35">
      <c r="A166" s="4"/>
      <c r="B166" s="25" t="s">
        <v>8</v>
      </c>
      <c r="C166" s="3">
        <v>143</v>
      </c>
      <c r="D166" s="3" t="s">
        <v>211</v>
      </c>
      <c r="E166" s="39" t="s">
        <v>238</v>
      </c>
      <c r="F166" s="3" t="s">
        <v>69</v>
      </c>
      <c r="G166" s="34">
        <v>5000</v>
      </c>
      <c r="H166" s="34">
        <v>310</v>
      </c>
      <c r="I166" s="34">
        <v>80</v>
      </c>
      <c r="J166" s="49">
        <v>0.7</v>
      </c>
      <c r="K166" s="36">
        <v>249.51</v>
      </c>
      <c r="L166" s="36">
        <v>295.37</v>
      </c>
      <c r="M166" s="36">
        <v>4.3600000000000003</v>
      </c>
      <c r="N166" s="36">
        <v>4.55</v>
      </c>
      <c r="O166" s="35">
        <v>1.1838002484870347</v>
      </c>
      <c r="P166" s="36">
        <v>3657.8125497976034</v>
      </c>
      <c r="Q166" s="36" t="s">
        <v>254</v>
      </c>
      <c r="R166" s="4"/>
    </row>
    <row r="167" spans="1:18" x14ac:dyDescent="0.35">
      <c r="A167" s="4"/>
      <c r="B167" s="32"/>
      <c r="C167" s="13"/>
      <c r="D167" s="13"/>
      <c r="E167" s="40"/>
      <c r="F167" s="13"/>
      <c r="G167" s="37"/>
      <c r="H167" s="37"/>
      <c r="I167" s="37"/>
      <c r="J167" s="51"/>
      <c r="K167" s="37"/>
      <c r="L167" s="37"/>
      <c r="M167" s="37"/>
      <c r="N167" s="37"/>
      <c r="O167" s="38"/>
      <c r="P167" s="37"/>
      <c r="Q167" s="37"/>
      <c r="R167" s="4"/>
    </row>
    <row r="168" spans="1:18" x14ac:dyDescent="0.35">
      <c r="A168" s="4"/>
      <c r="B168" s="25" t="s">
        <v>8</v>
      </c>
      <c r="C168" s="3">
        <v>144</v>
      </c>
      <c r="D168" s="3" t="s">
        <v>212</v>
      </c>
      <c r="E168" s="39" t="s">
        <v>238</v>
      </c>
      <c r="F168" s="3" t="s">
        <v>69</v>
      </c>
      <c r="G168" s="34">
        <v>5000</v>
      </c>
      <c r="H168" s="34">
        <v>310</v>
      </c>
      <c r="I168" s="34">
        <v>80</v>
      </c>
      <c r="J168" s="49">
        <v>0.4</v>
      </c>
      <c r="K168" s="36">
        <v>225.25</v>
      </c>
      <c r="L168" s="36">
        <v>269.41000000000003</v>
      </c>
      <c r="M168" s="36">
        <v>4.12</v>
      </c>
      <c r="N168" s="36">
        <v>4.33</v>
      </c>
      <c r="O168" s="35">
        <v>1.196048834628191</v>
      </c>
      <c r="P168" s="36">
        <v>3695.6593336293008</v>
      </c>
      <c r="Q168" s="36" t="s">
        <v>254</v>
      </c>
      <c r="R168" s="4"/>
    </row>
    <row r="169" spans="1:18" x14ac:dyDescent="0.35">
      <c r="A169" s="4"/>
      <c r="B169" s="25" t="s">
        <v>8</v>
      </c>
      <c r="C169" s="3">
        <v>145</v>
      </c>
      <c r="D169" s="3" t="s">
        <v>213</v>
      </c>
      <c r="E169" s="39" t="s">
        <v>238</v>
      </c>
      <c r="F169" s="3" t="s">
        <v>69</v>
      </c>
      <c r="G169" s="34">
        <v>5000</v>
      </c>
      <c r="H169" s="34">
        <v>310</v>
      </c>
      <c r="I169" s="34">
        <v>80</v>
      </c>
      <c r="J169" s="49">
        <v>0.4</v>
      </c>
      <c r="K169" s="36">
        <v>208.34</v>
      </c>
      <c r="L169" s="36">
        <v>248.52</v>
      </c>
      <c r="M169" s="36">
        <v>4.2</v>
      </c>
      <c r="N169" s="36">
        <v>4.5</v>
      </c>
      <c r="O169" s="35">
        <v>1.1928578285494864</v>
      </c>
      <c r="P169" s="36">
        <v>3685.7994758567725</v>
      </c>
      <c r="Q169" s="36" t="s">
        <v>254</v>
      </c>
      <c r="R169" s="4"/>
    </row>
    <row r="170" spans="1:18" x14ac:dyDescent="0.35">
      <c r="A170" s="4"/>
      <c r="B170" s="25" t="s">
        <v>8</v>
      </c>
      <c r="C170" s="3">
        <v>146</v>
      </c>
      <c r="D170" s="3" t="s">
        <v>214</v>
      </c>
      <c r="E170" s="39" t="s">
        <v>238</v>
      </c>
      <c r="F170" s="3" t="s">
        <v>69</v>
      </c>
      <c r="G170" s="34">
        <v>5000</v>
      </c>
      <c r="H170" s="34">
        <v>310</v>
      </c>
      <c r="I170" s="34">
        <v>80</v>
      </c>
      <c r="J170" s="49">
        <v>0.4</v>
      </c>
      <c r="K170" s="36">
        <v>210.93</v>
      </c>
      <c r="L170" s="36">
        <v>251.23</v>
      </c>
      <c r="M170" s="36">
        <v>3.59</v>
      </c>
      <c r="N170" s="36">
        <v>3.4</v>
      </c>
      <c r="O170" s="35">
        <v>1.1910586450481202</v>
      </c>
      <c r="P170" s="36">
        <v>3680.2401967477358</v>
      </c>
      <c r="Q170" s="36" t="s">
        <v>254</v>
      </c>
      <c r="R170" s="4"/>
    </row>
    <row r="171" spans="1:18" x14ac:dyDescent="0.35">
      <c r="A171" s="4"/>
      <c r="B171" s="25" t="s">
        <v>8</v>
      </c>
      <c r="C171" s="3">
        <v>147</v>
      </c>
      <c r="D171" s="3" t="s">
        <v>215</v>
      </c>
      <c r="E171" s="39" t="s">
        <v>238</v>
      </c>
      <c r="F171" s="3" t="s">
        <v>69</v>
      </c>
      <c r="G171" s="34">
        <v>5000</v>
      </c>
      <c r="H171" s="34">
        <v>310</v>
      </c>
      <c r="I171" s="34">
        <v>80</v>
      </c>
      <c r="J171" s="49">
        <v>0.5</v>
      </c>
      <c r="K171" s="36">
        <v>219.69</v>
      </c>
      <c r="L171" s="36">
        <v>258.87</v>
      </c>
      <c r="M171" s="36">
        <v>2.84</v>
      </c>
      <c r="N171" s="36">
        <v>2.91</v>
      </c>
      <c r="O171" s="35">
        <v>1.1783422094769904</v>
      </c>
      <c r="P171" s="36">
        <v>3640.9478096408579</v>
      </c>
      <c r="Q171" s="36" t="s">
        <v>254</v>
      </c>
      <c r="R171" s="4"/>
    </row>
    <row r="172" spans="1:18" x14ac:dyDescent="0.35">
      <c r="A172" s="4"/>
      <c r="B172" s="32"/>
      <c r="C172" s="13"/>
      <c r="D172" s="13"/>
      <c r="E172" s="40"/>
      <c r="F172" s="13"/>
      <c r="G172" s="37"/>
      <c r="H172" s="37"/>
      <c r="I172" s="37"/>
      <c r="J172" s="51"/>
      <c r="K172" s="37"/>
      <c r="L172" s="37"/>
      <c r="M172" s="37"/>
      <c r="N172" s="37"/>
      <c r="O172" s="38"/>
      <c r="P172" s="37"/>
      <c r="Q172" s="37"/>
      <c r="R172" s="4"/>
    </row>
    <row r="173" spans="1:18" x14ac:dyDescent="0.35">
      <c r="A173" s="4"/>
      <c r="B173" s="25" t="s">
        <v>8</v>
      </c>
      <c r="C173" s="3">
        <v>148</v>
      </c>
      <c r="D173" s="3" t="s">
        <v>216</v>
      </c>
      <c r="E173" s="39" t="s">
        <v>238</v>
      </c>
      <c r="F173" s="3" t="s">
        <v>69</v>
      </c>
      <c r="G173" s="34">
        <v>5000</v>
      </c>
      <c r="H173" s="34">
        <v>300</v>
      </c>
      <c r="I173" s="34">
        <v>70</v>
      </c>
      <c r="J173" s="49">
        <v>0.2</v>
      </c>
      <c r="K173" s="36">
        <v>235.63</v>
      </c>
      <c r="L173" s="36">
        <v>279.57</v>
      </c>
      <c r="M173" s="36">
        <v>2.15</v>
      </c>
      <c r="N173" s="36">
        <v>2.69</v>
      </c>
      <c r="O173" s="35">
        <v>1.1864788015108432</v>
      </c>
      <c r="P173" s="36">
        <v>3666.0889840003392</v>
      </c>
      <c r="Q173" s="36" t="s">
        <v>254</v>
      </c>
      <c r="R173" s="4"/>
    </row>
    <row r="174" spans="1:18" x14ac:dyDescent="0.35">
      <c r="A174" s="4"/>
      <c r="B174" s="25" t="s">
        <v>8</v>
      </c>
      <c r="C174" s="3">
        <v>149</v>
      </c>
      <c r="D174" s="3" t="s">
        <v>217</v>
      </c>
      <c r="E174" s="39" t="s">
        <v>238</v>
      </c>
      <c r="F174" s="3" t="s">
        <v>69</v>
      </c>
      <c r="G174" s="34">
        <v>5000</v>
      </c>
      <c r="H174" s="34">
        <v>300</v>
      </c>
      <c r="I174" s="34">
        <v>70</v>
      </c>
      <c r="J174" s="49">
        <v>0.3</v>
      </c>
      <c r="K174" s="36">
        <v>236.64</v>
      </c>
      <c r="L174" s="36">
        <v>287.07</v>
      </c>
      <c r="M174" s="36">
        <v>2.62</v>
      </c>
      <c r="N174" s="36">
        <v>2.65</v>
      </c>
      <c r="O174" s="35">
        <v>1.2131085192697768</v>
      </c>
      <c r="P174" s="36">
        <v>3748.3718826064905</v>
      </c>
      <c r="Q174" s="36" t="s">
        <v>254</v>
      </c>
      <c r="R174" s="4"/>
    </row>
    <row r="175" spans="1:18" x14ac:dyDescent="0.35">
      <c r="A175" s="4"/>
      <c r="B175" s="25" t="s">
        <v>8</v>
      </c>
      <c r="C175" s="3">
        <v>150</v>
      </c>
      <c r="D175" s="3" t="s">
        <v>218</v>
      </c>
      <c r="E175" s="39" t="s">
        <v>238</v>
      </c>
      <c r="F175" s="3" t="s">
        <v>69</v>
      </c>
      <c r="G175" s="34">
        <v>5000</v>
      </c>
      <c r="H175" s="34">
        <v>300</v>
      </c>
      <c r="I175" s="34">
        <v>70</v>
      </c>
      <c r="J175" s="49">
        <v>0.3</v>
      </c>
      <c r="K175" s="36">
        <v>220.54</v>
      </c>
      <c r="L175" s="36">
        <v>270.74</v>
      </c>
      <c r="M175" s="36">
        <v>2.38</v>
      </c>
      <c r="N175" s="36">
        <v>3.17</v>
      </c>
      <c r="O175" s="35">
        <v>1.2276231069193797</v>
      </c>
      <c r="P175" s="36">
        <v>3793.2203618391218</v>
      </c>
      <c r="Q175" s="36" t="s">
        <v>254</v>
      </c>
      <c r="R175" s="4"/>
    </row>
    <row r="176" spans="1:18" x14ac:dyDescent="0.35">
      <c r="A176" s="4"/>
      <c r="B176" s="25" t="s">
        <v>8</v>
      </c>
      <c r="C176" s="3">
        <v>151</v>
      </c>
      <c r="D176" s="3" t="s">
        <v>219</v>
      </c>
      <c r="E176" s="39" t="s">
        <v>238</v>
      </c>
      <c r="F176" s="3" t="s">
        <v>69</v>
      </c>
      <c r="G176" s="34">
        <v>5000</v>
      </c>
      <c r="H176" s="34">
        <v>300</v>
      </c>
      <c r="I176" s="34">
        <v>70</v>
      </c>
      <c r="J176" s="49">
        <v>0.3</v>
      </c>
      <c r="K176" s="36">
        <v>240.41</v>
      </c>
      <c r="L176" s="36">
        <v>305.95999999999998</v>
      </c>
      <c r="M176" s="36">
        <v>2.0099999999999998</v>
      </c>
      <c r="N176" s="36">
        <v>2.72</v>
      </c>
      <c r="O176" s="35">
        <v>1.272659207187721</v>
      </c>
      <c r="P176" s="36">
        <v>3932.3769576972668</v>
      </c>
      <c r="Q176" s="36" t="s">
        <v>254</v>
      </c>
      <c r="R176" s="4"/>
    </row>
    <row r="177" spans="1:18" x14ac:dyDescent="0.35">
      <c r="A177" s="4"/>
      <c r="B177" s="25" t="s">
        <v>8</v>
      </c>
      <c r="C177" s="3">
        <v>152</v>
      </c>
      <c r="D177" s="3" t="s">
        <v>220</v>
      </c>
      <c r="E177" s="39" t="s">
        <v>238</v>
      </c>
      <c r="F177" s="3" t="s">
        <v>69</v>
      </c>
      <c r="G177" s="34">
        <v>5000</v>
      </c>
      <c r="H177" s="34">
        <v>300</v>
      </c>
      <c r="I177" s="34">
        <v>70</v>
      </c>
      <c r="J177" s="49">
        <v>0.3</v>
      </c>
      <c r="K177" s="36">
        <v>222.18</v>
      </c>
      <c r="L177" s="36">
        <v>262.54000000000002</v>
      </c>
      <c r="M177" s="36">
        <v>3.13</v>
      </c>
      <c r="N177" s="36">
        <v>3.34</v>
      </c>
      <c r="O177" s="35">
        <v>1.1816545143577279</v>
      </c>
      <c r="P177" s="36">
        <v>3651.1824673687997</v>
      </c>
      <c r="Q177" s="36" t="s">
        <v>254</v>
      </c>
      <c r="R177" s="4"/>
    </row>
    <row r="178" spans="1:18" x14ac:dyDescent="0.35">
      <c r="A178" s="4"/>
      <c r="B178" s="25" t="s">
        <v>8</v>
      </c>
      <c r="C178" s="3">
        <v>153</v>
      </c>
      <c r="D178" s="3" t="s">
        <v>221</v>
      </c>
      <c r="E178" s="39" t="s">
        <v>238</v>
      </c>
      <c r="F178" s="3" t="s">
        <v>69</v>
      </c>
      <c r="G178" s="34">
        <v>5000</v>
      </c>
      <c r="H178" s="34">
        <v>300</v>
      </c>
      <c r="I178" s="34">
        <v>70</v>
      </c>
      <c r="J178" s="49">
        <v>0.3</v>
      </c>
      <c r="K178" s="36">
        <v>228.04</v>
      </c>
      <c r="L178" s="36">
        <v>273.51</v>
      </c>
      <c r="M178" s="36">
        <v>2.73</v>
      </c>
      <c r="N178" s="36">
        <v>3.01</v>
      </c>
      <c r="O178" s="35">
        <v>1.1993948430099983</v>
      </c>
      <c r="P178" s="36">
        <v>3705.9981314681636</v>
      </c>
      <c r="Q178" s="36" t="s">
        <v>254</v>
      </c>
      <c r="R178" s="4"/>
    </row>
    <row r="179" spans="1:18" x14ac:dyDescent="0.35">
      <c r="A179" s="4"/>
      <c r="B179" s="32"/>
      <c r="C179" s="13"/>
      <c r="D179" s="13"/>
      <c r="E179" s="40"/>
      <c r="F179" s="13"/>
      <c r="G179" s="37"/>
      <c r="H179" s="37"/>
      <c r="I179" s="37"/>
      <c r="J179" s="51"/>
      <c r="K179" s="37"/>
      <c r="L179" s="37"/>
      <c r="M179" s="37"/>
      <c r="N179" s="37"/>
      <c r="O179" s="38"/>
      <c r="P179" s="37"/>
      <c r="Q179" s="37"/>
      <c r="R179" s="4"/>
    </row>
    <row r="180" spans="1:18" x14ac:dyDescent="0.35">
      <c r="A180" s="4"/>
      <c r="B180" s="25" t="s">
        <v>8</v>
      </c>
      <c r="C180" s="3">
        <v>154</v>
      </c>
      <c r="D180" s="3" t="s">
        <v>222</v>
      </c>
      <c r="E180" s="39" t="s">
        <v>238</v>
      </c>
      <c r="F180" s="3" t="s">
        <v>69</v>
      </c>
      <c r="G180" s="34">
        <v>5000</v>
      </c>
      <c r="H180" s="34">
        <v>300</v>
      </c>
      <c r="I180" s="34">
        <v>70</v>
      </c>
      <c r="J180" s="49">
        <v>0.2</v>
      </c>
      <c r="K180" s="36">
        <v>236.3</v>
      </c>
      <c r="L180" s="36">
        <v>285.14999999999998</v>
      </c>
      <c r="M180" s="36">
        <v>3.81</v>
      </c>
      <c r="N180" s="36">
        <v>3.99</v>
      </c>
      <c r="O180" s="35">
        <v>1.2067287346593312</v>
      </c>
      <c r="P180" s="36">
        <v>3728.6590499365207</v>
      </c>
      <c r="Q180" s="36" t="s">
        <v>254</v>
      </c>
      <c r="R180" s="4"/>
    </row>
    <row r="181" spans="1:18" x14ac:dyDescent="0.35">
      <c r="A181" s="4"/>
      <c r="B181" s="25" t="s">
        <v>8</v>
      </c>
      <c r="C181" s="3">
        <v>155</v>
      </c>
      <c r="D181" s="3" t="s">
        <v>223</v>
      </c>
      <c r="E181" s="39" t="s">
        <v>238</v>
      </c>
      <c r="F181" s="3" t="s">
        <v>69</v>
      </c>
      <c r="G181" s="34">
        <v>5000</v>
      </c>
      <c r="H181" s="34">
        <v>300</v>
      </c>
      <c r="I181" s="34">
        <v>70</v>
      </c>
      <c r="J181" s="49">
        <v>0.4</v>
      </c>
      <c r="K181" s="36">
        <v>228.51</v>
      </c>
      <c r="L181" s="36">
        <v>286.54000000000002</v>
      </c>
      <c r="M181" s="36">
        <v>5.23</v>
      </c>
      <c r="N181" s="36">
        <v>5.0599999999999996</v>
      </c>
      <c r="O181" s="35">
        <v>1.253949498927837</v>
      </c>
      <c r="P181" s="36">
        <v>3874.566017242134</v>
      </c>
      <c r="Q181" s="36" t="s">
        <v>254</v>
      </c>
      <c r="R181" s="4"/>
    </row>
    <row r="182" spans="1:18" x14ac:dyDescent="0.35">
      <c r="A182" s="4"/>
      <c r="B182" s="32"/>
      <c r="C182" s="13"/>
      <c r="D182" s="13"/>
      <c r="E182" s="40"/>
      <c r="F182" s="13"/>
      <c r="G182" s="37"/>
      <c r="H182" s="37"/>
      <c r="I182" s="37"/>
      <c r="J182" s="51"/>
      <c r="K182" s="37"/>
      <c r="L182" s="37"/>
      <c r="M182" s="37"/>
      <c r="N182" s="37"/>
      <c r="O182" s="38"/>
      <c r="P182" s="37"/>
      <c r="Q182" s="37"/>
      <c r="R182" s="4"/>
    </row>
    <row r="183" spans="1:18" x14ac:dyDescent="0.35">
      <c r="A183" s="4"/>
      <c r="B183" s="25" t="s">
        <v>8</v>
      </c>
      <c r="C183" s="3">
        <v>156</v>
      </c>
      <c r="D183" s="3" t="s">
        <v>224</v>
      </c>
      <c r="E183" s="39" t="s">
        <v>238</v>
      </c>
      <c r="F183" s="3" t="s">
        <v>69</v>
      </c>
      <c r="G183" s="34">
        <v>5000</v>
      </c>
      <c r="H183" s="34">
        <v>300</v>
      </c>
      <c r="I183" s="34">
        <v>70</v>
      </c>
      <c r="J183" s="49">
        <v>0.4</v>
      </c>
      <c r="K183" s="36">
        <v>246.22</v>
      </c>
      <c r="L183" s="36">
        <v>291</v>
      </c>
      <c r="M183" s="36">
        <v>4.26</v>
      </c>
      <c r="N183" s="36">
        <v>4.6100000000000003</v>
      </c>
      <c r="O183" s="35">
        <v>1.1818698724717731</v>
      </c>
      <c r="P183" s="36">
        <v>3651.847900251807</v>
      </c>
      <c r="Q183" s="36" t="s">
        <v>254</v>
      </c>
      <c r="R183" s="4"/>
    </row>
    <row r="184" spans="1:18" x14ac:dyDescent="0.35">
      <c r="A184" s="4"/>
      <c r="B184" s="25" t="s">
        <v>8</v>
      </c>
      <c r="C184" s="3">
        <v>157</v>
      </c>
      <c r="D184" s="3" t="s">
        <v>225</v>
      </c>
      <c r="E184" s="39" t="s">
        <v>238</v>
      </c>
      <c r="F184" s="3" t="s">
        <v>69</v>
      </c>
      <c r="G184" s="34">
        <v>5000</v>
      </c>
      <c r="H184" s="34">
        <v>300</v>
      </c>
      <c r="I184" s="34">
        <v>70</v>
      </c>
      <c r="J184" s="49">
        <v>0.3</v>
      </c>
      <c r="K184" s="36">
        <v>214.71</v>
      </c>
      <c r="L184" s="36">
        <v>254.84</v>
      </c>
      <c r="M184" s="36">
        <v>2.4900000000000002</v>
      </c>
      <c r="N184" s="36">
        <v>2.93</v>
      </c>
      <c r="O184" s="35">
        <v>1.1869032648688929</v>
      </c>
      <c r="P184" s="36">
        <v>3667.4005290857431</v>
      </c>
      <c r="Q184" s="36" t="s">
        <v>254</v>
      </c>
      <c r="R184" s="4"/>
    </row>
    <row r="185" spans="1:18" x14ac:dyDescent="0.35">
      <c r="A185" s="4"/>
      <c r="B185" s="25" t="s">
        <v>8</v>
      </c>
      <c r="C185" s="3">
        <v>158</v>
      </c>
      <c r="D185" s="3" t="s">
        <v>226</v>
      </c>
      <c r="E185" s="39" t="s">
        <v>238</v>
      </c>
      <c r="F185" s="3" t="s">
        <v>69</v>
      </c>
      <c r="G185" s="34">
        <v>5000</v>
      </c>
      <c r="H185" s="34">
        <v>300</v>
      </c>
      <c r="I185" s="34">
        <v>70</v>
      </c>
      <c r="J185" s="49">
        <v>0.2</v>
      </c>
      <c r="K185" s="36">
        <v>227.09</v>
      </c>
      <c r="L185" s="36">
        <v>273.39999999999998</v>
      </c>
      <c r="M185" s="36">
        <v>4.0599999999999996</v>
      </c>
      <c r="N185" s="36">
        <v>5.23</v>
      </c>
      <c r="O185" s="35">
        <v>1.2039279580782949</v>
      </c>
      <c r="P185" s="36">
        <v>3720.0049583865425</v>
      </c>
      <c r="Q185" s="36" t="s">
        <v>254</v>
      </c>
      <c r="R185" s="4"/>
    </row>
    <row r="186" spans="1:18" x14ac:dyDescent="0.35">
      <c r="A186" s="4"/>
      <c r="B186" s="32"/>
      <c r="C186" s="13"/>
      <c r="D186" s="13"/>
      <c r="E186" s="40"/>
      <c r="F186" s="13"/>
      <c r="G186" s="37"/>
      <c r="H186" s="37"/>
      <c r="I186" s="37"/>
      <c r="J186" s="51"/>
      <c r="K186" s="37"/>
      <c r="L186" s="37"/>
      <c r="M186" s="37"/>
      <c r="N186" s="37"/>
      <c r="O186" s="38"/>
      <c r="P186" s="37"/>
      <c r="Q186" s="37"/>
      <c r="R186" s="4"/>
    </row>
    <row r="187" spans="1:18" x14ac:dyDescent="0.35">
      <c r="A187" s="4"/>
      <c r="B187" s="25" t="s">
        <v>8</v>
      </c>
      <c r="C187" s="3">
        <v>159</v>
      </c>
      <c r="D187" s="3" t="s">
        <v>227</v>
      </c>
      <c r="E187" s="39" t="s">
        <v>238</v>
      </c>
      <c r="F187" s="3" t="s">
        <v>69</v>
      </c>
      <c r="G187" s="34">
        <v>5000</v>
      </c>
      <c r="H187" s="34">
        <v>300</v>
      </c>
      <c r="I187" s="34">
        <v>70</v>
      </c>
      <c r="J187" s="49">
        <v>0.3</v>
      </c>
      <c r="K187" s="36">
        <v>170.21</v>
      </c>
      <c r="L187" s="36">
        <v>197.26</v>
      </c>
      <c r="M187" s="36">
        <v>5.88</v>
      </c>
      <c r="N187" s="36">
        <v>4.9000000000000004</v>
      </c>
      <c r="O187" s="35">
        <v>1.1589213324716525</v>
      </c>
      <c r="P187" s="36">
        <v>3580.9394359908342</v>
      </c>
      <c r="Q187" s="36" t="s">
        <v>254</v>
      </c>
      <c r="R187" s="4"/>
    </row>
    <row r="188" spans="1:18" x14ac:dyDescent="0.35">
      <c r="A188" s="4"/>
      <c r="B188" s="32"/>
      <c r="C188" s="13"/>
      <c r="D188" s="13"/>
      <c r="E188" s="40"/>
      <c r="F188" s="13"/>
      <c r="G188" s="37"/>
      <c r="H188" s="37"/>
      <c r="I188" s="37"/>
      <c r="J188" s="51"/>
      <c r="K188" s="37"/>
      <c r="L188" s="37"/>
      <c r="M188" s="37"/>
      <c r="N188" s="37"/>
      <c r="O188" s="38"/>
      <c r="P188" s="37"/>
      <c r="Q188" s="37"/>
      <c r="R188" s="4"/>
    </row>
    <row r="189" spans="1:18" x14ac:dyDescent="0.35">
      <c r="A189" s="4"/>
      <c r="B189" s="25" t="s">
        <v>8</v>
      </c>
      <c r="C189" s="3">
        <v>160</v>
      </c>
      <c r="D189" s="3" t="s">
        <v>228</v>
      </c>
      <c r="E189" s="39" t="s">
        <v>238</v>
      </c>
      <c r="F189" s="3" t="s">
        <v>69</v>
      </c>
      <c r="G189" s="34">
        <v>5000</v>
      </c>
      <c r="H189" s="34">
        <v>310</v>
      </c>
      <c r="I189" s="34">
        <v>70</v>
      </c>
      <c r="J189" s="49">
        <v>0.5</v>
      </c>
      <c r="K189" s="36">
        <v>280.74</v>
      </c>
      <c r="L189" s="36">
        <v>330.66</v>
      </c>
      <c r="M189" s="36">
        <v>2.6</v>
      </c>
      <c r="N189" s="36">
        <v>2.82</v>
      </c>
      <c r="O189" s="35">
        <v>1.1778157726009832</v>
      </c>
      <c r="P189" s="36">
        <v>3639.3211776020521</v>
      </c>
      <c r="Q189" s="36" t="s">
        <v>254</v>
      </c>
      <c r="R189" s="4"/>
    </row>
    <row r="190" spans="1:18" x14ac:dyDescent="0.35">
      <c r="A190" s="4"/>
      <c r="B190" s="25" t="s">
        <v>8</v>
      </c>
      <c r="C190" s="3">
        <v>161</v>
      </c>
      <c r="D190" s="3" t="s">
        <v>229</v>
      </c>
      <c r="E190" s="39" t="s">
        <v>238</v>
      </c>
      <c r="F190" s="3" t="s">
        <v>69</v>
      </c>
      <c r="G190" s="34">
        <v>5000</v>
      </c>
      <c r="H190" s="34">
        <v>310</v>
      </c>
      <c r="I190" s="34">
        <v>70</v>
      </c>
      <c r="J190" s="49">
        <v>0.6</v>
      </c>
      <c r="K190" s="36">
        <v>267.54000000000002</v>
      </c>
      <c r="L190" s="36">
        <v>320.42</v>
      </c>
      <c r="M190" s="36">
        <v>2.54</v>
      </c>
      <c r="N190" s="36">
        <v>3.17</v>
      </c>
      <c r="O190" s="35">
        <v>1.1976526874486058</v>
      </c>
      <c r="P190" s="36">
        <v>3700.6150624205725</v>
      </c>
      <c r="Q190" s="36" t="s">
        <v>254</v>
      </c>
      <c r="R190" s="4"/>
    </row>
    <row r="191" spans="1:18" x14ac:dyDescent="0.35">
      <c r="A191" s="4"/>
      <c r="B191" s="25" t="s">
        <v>8</v>
      </c>
      <c r="C191" s="3">
        <v>162</v>
      </c>
      <c r="D191" s="3" t="s">
        <v>230</v>
      </c>
      <c r="E191" s="39" t="s">
        <v>238</v>
      </c>
      <c r="F191" s="3" t="s">
        <v>69</v>
      </c>
      <c r="G191" s="34">
        <v>5000</v>
      </c>
      <c r="H191" s="34">
        <v>310</v>
      </c>
      <c r="I191" s="34">
        <v>70</v>
      </c>
      <c r="J191" s="49">
        <v>0.6</v>
      </c>
      <c r="K191" s="36">
        <v>269.86</v>
      </c>
      <c r="L191" s="36">
        <v>325.93</v>
      </c>
      <c r="M191" s="36">
        <v>3.16</v>
      </c>
      <c r="N191" s="36">
        <v>3.26</v>
      </c>
      <c r="O191" s="35">
        <v>1.2077744015415399</v>
      </c>
      <c r="P191" s="36">
        <v>3731.8900455791886</v>
      </c>
      <c r="Q191" s="36" t="s">
        <v>254</v>
      </c>
      <c r="R191" s="4"/>
    </row>
    <row r="192" spans="1:18" x14ac:dyDescent="0.35">
      <c r="A192" s="4"/>
      <c r="B192" s="25" t="s">
        <v>8</v>
      </c>
      <c r="C192" s="3">
        <v>163</v>
      </c>
      <c r="D192" s="3" t="s">
        <v>231</v>
      </c>
      <c r="E192" s="39" t="s">
        <v>238</v>
      </c>
      <c r="F192" s="3" t="s">
        <v>69</v>
      </c>
      <c r="G192" s="34">
        <v>5000</v>
      </c>
      <c r="H192" s="34">
        <v>310</v>
      </c>
      <c r="I192" s="34">
        <v>70</v>
      </c>
      <c r="J192" s="49">
        <v>0.5</v>
      </c>
      <c r="K192" s="36">
        <v>269.35000000000002</v>
      </c>
      <c r="L192" s="36">
        <v>321.83</v>
      </c>
      <c r="M192" s="36">
        <v>2.54</v>
      </c>
      <c r="N192" s="36">
        <v>3.07</v>
      </c>
      <c r="O192" s="35">
        <v>1.194839428253202</v>
      </c>
      <c r="P192" s="36">
        <v>3691.9224009652862</v>
      </c>
      <c r="Q192" s="36" t="s">
        <v>254</v>
      </c>
      <c r="R192" s="4"/>
    </row>
    <row r="193" spans="1:18" x14ac:dyDescent="0.35">
      <c r="A193" s="4"/>
      <c r="B193" s="25" t="s">
        <v>8</v>
      </c>
      <c r="C193" s="3">
        <v>164</v>
      </c>
      <c r="D193" s="3" t="s">
        <v>232</v>
      </c>
      <c r="E193" s="39" t="s">
        <v>238</v>
      </c>
      <c r="F193" s="3" t="s">
        <v>69</v>
      </c>
      <c r="G193" s="34">
        <v>5000</v>
      </c>
      <c r="H193" s="34">
        <v>310</v>
      </c>
      <c r="I193" s="34">
        <v>70</v>
      </c>
      <c r="J193" s="49">
        <v>0.5</v>
      </c>
      <c r="K193" s="36">
        <v>282</v>
      </c>
      <c r="L193" s="36">
        <v>335.63</v>
      </c>
      <c r="M193" s="36">
        <v>2.83</v>
      </c>
      <c r="N193" s="36">
        <v>3.05</v>
      </c>
      <c r="O193" s="35">
        <v>1.190177304964539</v>
      </c>
      <c r="P193" s="36">
        <v>3677.5169528368792</v>
      </c>
      <c r="Q193" s="36" t="s">
        <v>254</v>
      </c>
      <c r="R193" s="4"/>
    </row>
    <row r="194" spans="1:18" x14ac:dyDescent="0.35">
      <c r="A194" s="4"/>
      <c r="B194" s="25" t="s">
        <v>8</v>
      </c>
      <c r="C194" s="3">
        <v>165</v>
      </c>
      <c r="D194" s="3" t="s">
        <v>233</v>
      </c>
      <c r="E194" s="39" t="s">
        <v>238</v>
      </c>
      <c r="F194" s="3" t="s">
        <v>69</v>
      </c>
      <c r="G194" s="34">
        <v>5000</v>
      </c>
      <c r="H194" s="34">
        <v>310</v>
      </c>
      <c r="I194" s="34">
        <v>70</v>
      </c>
      <c r="J194" s="49">
        <v>0.5</v>
      </c>
      <c r="K194" s="36">
        <v>269.20999999999998</v>
      </c>
      <c r="L194" s="36">
        <v>320.75</v>
      </c>
      <c r="M194" s="36">
        <v>3.37</v>
      </c>
      <c r="N194" s="36">
        <v>3.13</v>
      </c>
      <c r="O194" s="35">
        <v>1.1914490546413581</v>
      </c>
      <c r="P194" s="36">
        <v>3681.4465194457857</v>
      </c>
      <c r="Q194" s="36" t="s">
        <v>254</v>
      </c>
      <c r="R194" s="4"/>
    </row>
    <row r="195" spans="1:18" x14ac:dyDescent="0.35">
      <c r="A195" s="4"/>
      <c r="B195" s="25" t="s">
        <v>8</v>
      </c>
      <c r="C195" s="3">
        <v>166</v>
      </c>
      <c r="D195" s="3" t="s">
        <v>234</v>
      </c>
      <c r="E195" s="39" t="s">
        <v>238</v>
      </c>
      <c r="F195" s="3" t="s">
        <v>69</v>
      </c>
      <c r="G195" s="34">
        <v>4300</v>
      </c>
      <c r="H195" s="34">
        <v>310</v>
      </c>
      <c r="I195" s="34">
        <v>70</v>
      </c>
      <c r="J195" s="49">
        <v>0.6</v>
      </c>
      <c r="K195" s="36">
        <v>287.60000000000002</v>
      </c>
      <c r="L195" s="36">
        <v>348.14</v>
      </c>
      <c r="M195" s="36">
        <v>3.57</v>
      </c>
      <c r="N195" s="36">
        <v>3.51</v>
      </c>
      <c r="O195" s="35">
        <v>1.2105006954102919</v>
      </c>
      <c r="P195" s="36">
        <v>3740.3139937413066</v>
      </c>
      <c r="Q195" s="36" t="s">
        <v>254</v>
      </c>
      <c r="R195" s="4"/>
    </row>
    <row r="196" spans="1:18" x14ac:dyDescent="0.35">
      <c r="A196" s="4"/>
      <c r="B196" s="25" t="s">
        <v>8</v>
      </c>
      <c r="C196" s="3">
        <v>167</v>
      </c>
      <c r="D196" s="3" t="s">
        <v>235</v>
      </c>
      <c r="E196" s="39" t="s">
        <v>238</v>
      </c>
      <c r="F196" s="3" t="s">
        <v>69</v>
      </c>
      <c r="G196" s="34">
        <v>5000</v>
      </c>
      <c r="H196" s="34">
        <v>310</v>
      </c>
      <c r="I196" s="34">
        <v>70</v>
      </c>
      <c r="J196" s="49">
        <v>0.6</v>
      </c>
      <c r="K196" s="36">
        <v>280.33</v>
      </c>
      <c r="L196" s="36">
        <v>330.36</v>
      </c>
      <c r="M196" s="36">
        <v>3.54</v>
      </c>
      <c r="N196" s="36">
        <v>3.47</v>
      </c>
      <c r="O196" s="35">
        <v>1.1784682338672281</v>
      </c>
      <c r="P196" s="36">
        <v>3641.3372111440094</v>
      </c>
      <c r="Q196" s="36" t="s">
        <v>254</v>
      </c>
      <c r="R196" s="4"/>
    </row>
    <row r="197" spans="1:18" x14ac:dyDescent="0.35">
      <c r="A197" s="4"/>
      <c r="B197" s="25" t="s">
        <v>8</v>
      </c>
      <c r="C197" s="3">
        <v>168</v>
      </c>
      <c r="D197" s="3" t="s">
        <v>236</v>
      </c>
      <c r="E197" s="39" t="s">
        <v>238</v>
      </c>
      <c r="F197" s="3" t="s">
        <v>69</v>
      </c>
      <c r="G197" s="34">
        <v>5000</v>
      </c>
      <c r="H197" s="34">
        <v>310</v>
      </c>
      <c r="I197" s="34">
        <v>70</v>
      </c>
      <c r="J197" s="49">
        <v>0.6</v>
      </c>
      <c r="K197" s="36">
        <v>290.92</v>
      </c>
      <c r="L197" s="36">
        <v>345.6</v>
      </c>
      <c r="M197" s="36">
        <v>3.26</v>
      </c>
      <c r="N197" s="36">
        <v>3.41</v>
      </c>
      <c r="O197" s="35">
        <v>1.1879554516705624</v>
      </c>
      <c r="P197" s="36">
        <v>3670.651670562354</v>
      </c>
      <c r="Q197" s="36" t="s">
        <v>254</v>
      </c>
      <c r="R197" s="4"/>
    </row>
    <row r="198" spans="1:18" x14ac:dyDescent="0.35">
      <c r="A198" s="4"/>
      <c r="B198" s="25" t="s">
        <v>8</v>
      </c>
      <c r="C198" s="3">
        <v>169</v>
      </c>
      <c r="D198" s="3" t="s">
        <v>237</v>
      </c>
      <c r="E198" s="39" t="s">
        <v>238</v>
      </c>
      <c r="F198" s="3" t="s">
        <v>69</v>
      </c>
      <c r="G198" s="34">
        <v>5000</v>
      </c>
      <c r="H198" s="34">
        <v>310</v>
      </c>
      <c r="I198" s="34">
        <v>70</v>
      </c>
      <c r="J198" s="49">
        <v>0.6</v>
      </c>
      <c r="K198" s="36">
        <v>275.94</v>
      </c>
      <c r="L198" s="36">
        <v>331.34</v>
      </c>
      <c r="M198" s="36">
        <v>3.23</v>
      </c>
      <c r="N198" s="36">
        <v>3.81</v>
      </c>
      <c r="O198" s="35">
        <v>1.2007682829600637</v>
      </c>
      <c r="P198" s="36">
        <v>3710.2419098354708</v>
      </c>
      <c r="Q198" s="36" t="s">
        <v>254</v>
      </c>
      <c r="R198" s="4"/>
    </row>
    <row r="199" spans="1:18" x14ac:dyDescent="0.35">
      <c r="A199" s="4"/>
      <c r="B199" s="4"/>
      <c r="C199" s="13"/>
      <c r="D199" s="13"/>
      <c r="E199" s="13"/>
      <c r="F199" s="13"/>
      <c r="G199" s="13"/>
      <c r="H199" s="13"/>
      <c r="I199" s="13"/>
      <c r="J199" s="13"/>
      <c r="K199" s="13"/>
      <c r="L199" s="13"/>
      <c r="M199" s="13"/>
      <c r="N199" s="13"/>
      <c r="O199" s="13"/>
      <c r="P199" s="13"/>
      <c r="Q199" s="13"/>
      <c r="R199" s="4"/>
    </row>
    <row r="201" spans="1:18" ht="16.5" x14ac:dyDescent="0.35">
      <c r="B201" s="115" t="s">
        <v>408</v>
      </c>
    </row>
    <row r="202" spans="1:18" ht="16.5" x14ac:dyDescent="0.35">
      <c r="B202" s="115" t="s">
        <v>409</v>
      </c>
    </row>
    <row r="203" spans="1:18" ht="16.5" x14ac:dyDescent="0.35">
      <c r="B203" s="115" t="s">
        <v>410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77"/>
  <sheetViews>
    <sheetView workbookViewId="0">
      <selection activeCell="AE2" sqref="AE2"/>
    </sheetView>
  </sheetViews>
  <sheetFormatPr defaultRowHeight="14.5" x14ac:dyDescent="0.35"/>
  <cols>
    <col min="2" max="2" width="19.7265625" customWidth="1"/>
    <col min="3" max="3" width="11" customWidth="1"/>
    <col min="4" max="4" width="14.7265625" customWidth="1"/>
    <col min="9" max="9" width="10.7265625" customWidth="1"/>
    <col min="20" max="20" width="10.1796875" customWidth="1"/>
    <col min="29" max="29" width="8.453125" customWidth="1"/>
    <col min="30" max="30" width="6.54296875" customWidth="1"/>
    <col min="31" max="31" width="7.7265625" customWidth="1"/>
    <col min="32" max="32" width="9.1796875" customWidth="1"/>
    <col min="33" max="33" width="9.54296875" customWidth="1"/>
    <col min="35" max="35" width="20.7265625" customWidth="1"/>
    <col min="36" max="36" width="20.453125" customWidth="1"/>
  </cols>
  <sheetData>
    <row r="1" spans="1:44" x14ac:dyDescent="0.3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44" ht="59" x14ac:dyDescent="0.45">
      <c r="A2" s="4"/>
      <c r="B2" t="s">
        <v>6</v>
      </c>
      <c r="C2" s="2" t="s">
        <v>407</v>
      </c>
      <c r="D2" s="2" t="s">
        <v>406</v>
      </c>
      <c r="E2" s="2" t="s">
        <v>405</v>
      </c>
      <c r="F2" s="2" t="s">
        <v>64</v>
      </c>
      <c r="G2" s="2" t="s">
        <v>65</v>
      </c>
      <c r="H2" s="2" t="s">
        <v>66</v>
      </c>
      <c r="I2" s="2" t="s">
        <v>242</v>
      </c>
      <c r="J2" s="2" t="s">
        <v>67</v>
      </c>
      <c r="K2" s="2" t="s">
        <v>411</v>
      </c>
      <c r="L2" s="2" t="s">
        <v>68</v>
      </c>
      <c r="M2" s="2" t="s">
        <v>412</v>
      </c>
      <c r="N2" s="2" t="s">
        <v>241</v>
      </c>
      <c r="O2" s="33"/>
      <c r="P2" s="2" t="s">
        <v>405</v>
      </c>
      <c r="Q2" s="2" t="s">
        <v>64</v>
      </c>
      <c r="R2" s="2" t="s">
        <v>65</v>
      </c>
      <c r="S2" s="2" t="s">
        <v>66</v>
      </c>
      <c r="T2" s="2" t="s">
        <v>242</v>
      </c>
      <c r="U2" s="2" t="s">
        <v>67</v>
      </c>
      <c r="V2" s="2" t="s">
        <v>411</v>
      </c>
      <c r="W2" s="2" t="s">
        <v>68</v>
      </c>
      <c r="X2" s="2" t="s">
        <v>412</v>
      </c>
      <c r="Y2" s="2" t="s">
        <v>241</v>
      </c>
      <c r="Z2" s="2" t="s">
        <v>244</v>
      </c>
      <c r="AA2" s="2" t="s">
        <v>245</v>
      </c>
      <c r="AB2" s="2" t="s">
        <v>246</v>
      </c>
      <c r="AC2" s="2" t="s">
        <v>247</v>
      </c>
      <c r="AD2" s="2" t="s">
        <v>248</v>
      </c>
      <c r="AE2" s="240" t="s">
        <v>249</v>
      </c>
      <c r="AF2" s="169" t="s">
        <v>467</v>
      </c>
      <c r="AG2" s="169" t="s">
        <v>468</v>
      </c>
      <c r="AH2" s="4"/>
      <c r="AI2" s="91" t="s">
        <v>417</v>
      </c>
      <c r="AJ2" s="7"/>
      <c r="AK2" s="4"/>
    </row>
    <row r="3" spans="1:44" x14ac:dyDescent="0.35">
      <c r="A3" s="4"/>
      <c r="B3" s="4"/>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4"/>
      <c r="AI3" s="41" t="s">
        <v>7</v>
      </c>
      <c r="AK3" s="4"/>
    </row>
    <row r="4" spans="1:44" x14ac:dyDescent="0.35">
      <c r="A4" s="4"/>
      <c r="B4" s="211" t="s">
        <v>7</v>
      </c>
      <c r="C4" s="228" t="s">
        <v>82</v>
      </c>
      <c r="D4" s="229" t="s">
        <v>238</v>
      </c>
      <c r="E4" s="228" t="s">
        <v>250</v>
      </c>
      <c r="F4" s="230">
        <v>5000</v>
      </c>
      <c r="G4" s="230">
        <v>460</v>
      </c>
      <c r="H4" s="230">
        <v>80</v>
      </c>
      <c r="I4" s="231">
        <v>0.9</v>
      </c>
      <c r="J4" s="232">
        <v>244.5</v>
      </c>
      <c r="K4" s="232">
        <v>158.27000000000001</v>
      </c>
      <c r="L4" s="232">
        <v>3.47</v>
      </c>
      <c r="M4" s="232">
        <v>2.1</v>
      </c>
      <c r="N4" s="233">
        <v>0.64732106339468309</v>
      </c>
      <c r="O4" s="13"/>
      <c r="P4" s="228" t="s">
        <v>69</v>
      </c>
      <c r="Q4" s="230">
        <v>5000</v>
      </c>
      <c r="R4" s="230">
        <v>310</v>
      </c>
      <c r="S4" s="230">
        <v>120</v>
      </c>
      <c r="T4" s="231">
        <v>0.6</v>
      </c>
      <c r="U4" s="232">
        <v>278.58999999999997</v>
      </c>
      <c r="V4" s="232">
        <v>173.41</v>
      </c>
      <c r="W4" s="232">
        <v>2.7</v>
      </c>
      <c r="X4" s="232">
        <v>4.68</v>
      </c>
      <c r="Y4" s="233">
        <v>0.62245593883484696</v>
      </c>
      <c r="Z4" s="233">
        <v>1.0399468026706924</v>
      </c>
      <c r="AA4" s="228">
        <v>0.60460000000000003</v>
      </c>
      <c r="AB4" s="228" t="s">
        <v>251</v>
      </c>
      <c r="AC4" s="228">
        <v>4</v>
      </c>
      <c r="AD4" s="232">
        <v>61.233466811146911</v>
      </c>
      <c r="AE4" s="232">
        <v>38.766533188853089</v>
      </c>
      <c r="AF4" s="234">
        <f>0.01*AE4</f>
        <v>0.38766533188853092</v>
      </c>
      <c r="AG4" s="235">
        <f>LN(AF4/(1-AF4))</f>
        <v>-0.45713655563060213</v>
      </c>
      <c r="AH4" s="4"/>
      <c r="AI4" t="s">
        <v>0</v>
      </c>
      <c r="AJ4" s="22">
        <f>MIN(AE4:AE45)</f>
        <v>37.927292016799761</v>
      </c>
      <c r="AK4" s="4"/>
    </row>
    <row r="5" spans="1:44" x14ac:dyDescent="0.35">
      <c r="A5" s="4"/>
      <c r="B5" s="41" t="s">
        <v>7</v>
      </c>
      <c r="C5" s="3" t="s">
        <v>85</v>
      </c>
      <c r="D5" s="39" t="s">
        <v>238</v>
      </c>
      <c r="E5" s="3" t="s">
        <v>250</v>
      </c>
      <c r="F5" s="34">
        <v>5000</v>
      </c>
      <c r="G5" s="34">
        <v>460</v>
      </c>
      <c r="H5" s="34">
        <v>80</v>
      </c>
      <c r="I5" s="49">
        <v>0.9</v>
      </c>
      <c r="J5" s="36">
        <v>243.05</v>
      </c>
      <c r="K5" s="36">
        <v>156.55000000000001</v>
      </c>
      <c r="L5" s="36">
        <v>1.61</v>
      </c>
      <c r="M5" s="36">
        <v>2.58</v>
      </c>
      <c r="N5" s="50">
        <v>0.64410615099773716</v>
      </c>
      <c r="O5" s="13"/>
      <c r="P5" s="3" t="s">
        <v>69</v>
      </c>
      <c r="Q5" s="34">
        <v>5000</v>
      </c>
      <c r="R5" s="34">
        <v>310</v>
      </c>
      <c r="S5" s="34">
        <v>120</v>
      </c>
      <c r="T5" s="49">
        <v>0.6</v>
      </c>
      <c r="U5" s="36">
        <v>294.33</v>
      </c>
      <c r="V5" s="36">
        <v>178.11</v>
      </c>
      <c r="W5" s="36">
        <v>2.54</v>
      </c>
      <c r="X5" s="36">
        <v>3.32</v>
      </c>
      <c r="Y5" s="50">
        <v>0.60513709102028346</v>
      </c>
      <c r="Z5" s="50">
        <v>1.0643970772172475</v>
      </c>
      <c r="AA5" s="3">
        <v>0.60460000000000003</v>
      </c>
      <c r="AB5" s="3" t="s">
        <v>251</v>
      </c>
      <c r="AC5" s="3">
        <v>4</v>
      </c>
      <c r="AD5" s="36">
        <v>61.698605271595355</v>
      </c>
      <c r="AE5" s="36">
        <v>38.301394728404645</v>
      </c>
      <c r="AF5">
        <f t="shared" ref="AF5:AF68" si="0">0.01*AE5</f>
        <v>0.38301394728404647</v>
      </c>
      <c r="AG5" s="95">
        <f t="shared" ref="AG5:AG68" si="1">LN(AF5/(1-AF5))</f>
        <v>-0.47677501424859381</v>
      </c>
      <c r="AH5" s="4"/>
      <c r="AI5" t="s">
        <v>1</v>
      </c>
      <c r="AJ5" s="22">
        <f>PERCENTILE(AE4:AE45,0.05)</f>
        <v>38.141972974929814</v>
      </c>
      <c r="AK5" s="4"/>
    </row>
    <row r="6" spans="1:44" x14ac:dyDescent="0.35">
      <c r="A6" s="4"/>
      <c r="B6" s="41" t="s">
        <v>7</v>
      </c>
      <c r="C6" s="3" t="s">
        <v>113</v>
      </c>
      <c r="D6" s="39" t="s">
        <v>238</v>
      </c>
      <c r="E6" s="3" t="s">
        <v>250</v>
      </c>
      <c r="F6" s="34">
        <v>5000</v>
      </c>
      <c r="G6" s="34">
        <v>460</v>
      </c>
      <c r="H6" s="34">
        <v>70</v>
      </c>
      <c r="I6" s="49">
        <v>0.5</v>
      </c>
      <c r="J6" s="36">
        <v>236.9</v>
      </c>
      <c r="K6" s="36">
        <v>160.91</v>
      </c>
      <c r="L6" s="36">
        <v>3.37</v>
      </c>
      <c r="M6" s="36">
        <v>4.87</v>
      </c>
      <c r="N6" s="50">
        <v>0.67923174335162517</v>
      </c>
      <c r="O6" s="13"/>
      <c r="P6" s="3" t="s">
        <v>69</v>
      </c>
      <c r="Q6" s="34">
        <v>5000</v>
      </c>
      <c r="R6" s="34">
        <v>310</v>
      </c>
      <c r="S6" s="34">
        <v>70</v>
      </c>
      <c r="T6" s="49">
        <v>0.6</v>
      </c>
      <c r="U6" s="36">
        <v>224.69</v>
      </c>
      <c r="V6" s="36">
        <v>147.27000000000001</v>
      </c>
      <c r="W6" s="36">
        <v>2.84</v>
      </c>
      <c r="X6" s="36">
        <v>4</v>
      </c>
      <c r="Y6" s="50">
        <v>0.65543637901108198</v>
      </c>
      <c r="Z6" s="50">
        <v>1.0363046133881757</v>
      </c>
      <c r="AA6" s="3">
        <v>0.60460000000000003</v>
      </c>
      <c r="AB6" s="3" t="s">
        <v>251</v>
      </c>
      <c r="AC6" s="3">
        <v>4</v>
      </c>
      <c r="AD6" s="36">
        <v>61.163651192816019</v>
      </c>
      <c r="AE6" s="36">
        <v>38.836348807183981</v>
      </c>
      <c r="AF6">
        <f t="shared" si="0"/>
        <v>0.38836348807183985</v>
      </c>
      <c r="AG6" s="95">
        <f t="shared" si="1"/>
        <v>-0.45419644530120351</v>
      </c>
      <c r="AH6" s="4"/>
      <c r="AI6" s="24" t="s">
        <v>34</v>
      </c>
      <c r="AJ6" s="48">
        <f>AVERAGE(AE4:AE45)</f>
        <v>38.50667631753273</v>
      </c>
      <c r="AK6" s="4"/>
    </row>
    <row r="7" spans="1:44" x14ac:dyDescent="0.35">
      <c r="A7" s="4"/>
      <c r="B7" s="41" t="s">
        <v>7</v>
      </c>
      <c r="C7" s="3" t="s">
        <v>114</v>
      </c>
      <c r="D7" s="39" t="s">
        <v>238</v>
      </c>
      <c r="E7" s="3" t="s">
        <v>250</v>
      </c>
      <c r="F7" s="34">
        <v>5000</v>
      </c>
      <c r="G7" s="34">
        <v>460</v>
      </c>
      <c r="H7" s="34">
        <v>70</v>
      </c>
      <c r="I7" s="49">
        <v>1</v>
      </c>
      <c r="J7" s="36">
        <v>236.1</v>
      </c>
      <c r="K7" s="36">
        <v>156.03</v>
      </c>
      <c r="L7" s="36">
        <v>1.65</v>
      </c>
      <c r="M7" s="36">
        <v>2.81</v>
      </c>
      <c r="N7" s="50">
        <v>0.66086404066073701</v>
      </c>
      <c r="O7" s="13"/>
      <c r="P7" s="3" t="s">
        <v>69</v>
      </c>
      <c r="Q7" s="34">
        <v>5000</v>
      </c>
      <c r="R7" s="34">
        <v>310</v>
      </c>
      <c r="S7" s="34">
        <v>70</v>
      </c>
      <c r="T7" s="49">
        <v>0.5</v>
      </c>
      <c r="U7" s="36">
        <v>262.45999999999998</v>
      </c>
      <c r="V7" s="36">
        <v>168.88</v>
      </c>
      <c r="W7" s="36">
        <v>2.35</v>
      </c>
      <c r="X7" s="36">
        <v>4.03</v>
      </c>
      <c r="Y7" s="50">
        <v>0.64345043054179685</v>
      </c>
      <c r="Z7" s="50">
        <v>1.0270628618653306</v>
      </c>
      <c r="AA7" s="3">
        <v>0.60460000000000003</v>
      </c>
      <c r="AB7" s="3" t="s">
        <v>251</v>
      </c>
      <c r="AC7" s="3">
        <v>4</v>
      </c>
      <c r="AD7" s="36">
        <v>60.985873748486455</v>
      </c>
      <c r="AE7" s="36">
        <v>39.014126251513545</v>
      </c>
      <c r="AF7">
        <f t="shared" si="0"/>
        <v>0.39014126251513548</v>
      </c>
      <c r="AG7" s="95">
        <f t="shared" si="1"/>
        <v>-0.44671846733720616</v>
      </c>
      <c r="AH7" s="4"/>
      <c r="AI7" t="s">
        <v>2</v>
      </c>
      <c r="AJ7" s="22">
        <f>PERCENTILE(AE4:AE45,0.95)</f>
        <v>38.920507165965667</v>
      </c>
      <c r="AK7" s="4"/>
    </row>
    <row r="8" spans="1:44" x14ac:dyDescent="0.35">
      <c r="A8" s="4"/>
      <c r="B8" s="41" t="s">
        <v>7</v>
      </c>
      <c r="C8" s="3" t="s">
        <v>115</v>
      </c>
      <c r="D8" s="39" t="s">
        <v>238</v>
      </c>
      <c r="E8" s="3" t="s">
        <v>250</v>
      </c>
      <c r="F8" s="34">
        <v>5000</v>
      </c>
      <c r="G8" s="34">
        <v>460</v>
      </c>
      <c r="H8" s="34">
        <v>70</v>
      </c>
      <c r="I8" s="49">
        <v>1</v>
      </c>
      <c r="J8" s="36">
        <v>231.04</v>
      </c>
      <c r="K8" s="36">
        <v>151.87</v>
      </c>
      <c r="L8" s="36">
        <v>2.09</v>
      </c>
      <c r="M8" s="36">
        <v>4.1900000000000004</v>
      </c>
      <c r="N8" s="50">
        <v>0.65733206371191144</v>
      </c>
      <c r="O8" s="13"/>
      <c r="P8" s="3" t="s">
        <v>69</v>
      </c>
      <c r="Q8" s="34">
        <v>5000</v>
      </c>
      <c r="R8" s="34">
        <v>310</v>
      </c>
      <c r="S8" s="34">
        <v>70</v>
      </c>
      <c r="T8" s="49">
        <v>0.5</v>
      </c>
      <c r="U8" s="36">
        <v>275.22000000000003</v>
      </c>
      <c r="V8" s="36">
        <v>175.32</v>
      </c>
      <c r="W8" s="36">
        <v>3.08</v>
      </c>
      <c r="X8" s="36">
        <v>4.3</v>
      </c>
      <c r="Y8" s="50">
        <v>0.63701765860039228</v>
      </c>
      <c r="Z8" s="50">
        <v>1.0318898618229084</v>
      </c>
      <c r="AA8" s="3">
        <v>0.60460000000000003</v>
      </c>
      <c r="AB8" s="3" t="s">
        <v>251</v>
      </c>
      <c r="AC8" s="3">
        <v>4</v>
      </c>
      <c r="AD8" s="36">
        <v>61.078840105249185</v>
      </c>
      <c r="AE8" s="36">
        <v>38.921159894750815</v>
      </c>
      <c r="AF8">
        <f t="shared" si="0"/>
        <v>0.38921159894750817</v>
      </c>
      <c r="AG8" s="95">
        <f t="shared" si="1"/>
        <v>-0.4506274315095502</v>
      </c>
      <c r="AH8" s="4"/>
      <c r="AI8" t="s">
        <v>3</v>
      </c>
      <c r="AJ8" s="22">
        <f>MAX(AE4:AE45)</f>
        <v>39.014126251513545</v>
      </c>
      <c r="AK8" s="4"/>
    </row>
    <row r="9" spans="1:44" x14ac:dyDescent="0.35">
      <c r="A9" s="4"/>
      <c r="B9" s="41" t="s">
        <v>7</v>
      </c>
      <c r="C9" s="3" t="s">
        <v>116</v>
      </c>
      <c r="D9" s="39" t="s">
        <v>238</v>
      </c>
      <c r="E9" s="3" t="s">
        <v>250</v>
      </c>
      <c r="F9" s="34">
        <v>4006</v>
      </c>
      <c r="G9" s="34">
        <v>460</v>
      </c>
      <c r="H9" s="34">
        <v>70</v>
      </c>
      <c r="I9" s="49">
        <v>0.7</v>
      </c>
      <c r="J9" s="36">
        <v>217.17</v>
      </c>
      <c r="K9" s="36">
        <v>145.32</v>
      </c>
      <c r="L9" s="36">
        <v>3.49</v>
      </c>
      <c r="M9" s="36">
        <v>6.27</v>
      </c>
      <c r="N9" s="50">
        <v>0.66915319795551875</v>
      </c>
      <c r="O9" s="13"/>
      <c r="P9" s="3" t="s">
        <v>69</v>
      </c>
      <c r="Q9" s="34">
        <v>5000</v>
      </c>
      <c r="R9" s="34">
        <v>310</v>
      </c>
      <c r="S9" s="34">
        <v>70</v>
      </c>
      <c r="T9" s="49">
        <v>0.6</v>
      </c>
      <c r="U9" s="36">
        <v>251.17</v>
      </c>
      <c r="V9" s="36">
        <v>162.77000000000001</v>
      </c>
      <c r="W9" s="36">
        <v>3.83</v>
      </c>
      <c r="X9" s="36">
        <v>5.65</v>
      </c>
      <c r="Y9" s="50">
        <v>0.64804713938766578</v>
      </c>
      <c r="Z9" s="50">
        <v>1.0325687087945421</v>
      </c>
      <c r="AA9" s="3">
        <v>0.60460000000000003</v>
      </c>
      <c r="AB9" s="3" t="s">
        <v>251</v>
      </c>
      <c r="AC9" s="3">
        <v>4</v>
      </c>
      <c r="AD9" s="36">
        <v>61.091894680952187</v>
      </c>
      <c r="AE9" s="36">
        <v>38.908105319047813</v>
      </c>
      <c r="AF9">
        <f t="shared" si="0"/>
        <v>0.38908105319047814</v>
      </c>
      <c r="AG9" s="95">
        <f t="shared" si="1"/>
        <v>-0.4511766088876073</v>
      </c>
      <c r="AH9" s="4"/>
      <c r="AI9" s="24" t="s">
        <v>54</v>
      </c>
      <c r="AJ9" s="48">
        <f>STDEVA(AE4:AE45)</f>
        <v>0.2739335736580128</v>
      </c>
      <c r="AK9" s="4"/>
    </row>
    <row r="10" spans="1:44" x14ac:dyDescent="0.35">
      <c r="A10" s="4"/>
      <c r="B10" s="41" t="s">
        <v>7</v>
      </c>
      <c r="C10" s="3" t="s">
        <v>117</v>
      </c>
      <c r="D10" s="39" t="s">
        <v>238</v>
      </c>
      <c r="E10" s="3" t="s">
        <v>250</v>
      </c>
      <c r="F10" s="34">
        <v>5000</v>
      </c>
      <c r="G10" s="34">
        <v>460</v>
      </c>
      <c r="H10" s="34">
        <v>70</v>
      </c>
      <c r="I10" s="49">
        <v>0.8</v>
      </c>
      <c r="J10" s="36">
        <v>227.44</v>
      </c>
      <c r="K10" s="36">
        <v>146.84</v>
      </c>
      <c r="L10" s="36">
        <v>2.3199999999999998</v>
      </c>
      <c r="M10" s="36">
        <v>3.23</v>
      </c>
      <c r="N10" s="50">
        <v>0.64562082307421742</v>
      </c>
      <c r="O10" s="13"/>
      <c r="P10" s="3" t="s">
        <v>69</v>
      </c>
      <c r="Q10" s="34">
        <v>5000</v>
      </c>
      <c r="R10" s="34">
        <v>310</v>
      </c>
      <c r="S10" s="34">
        <v>70</v>
      </c>
      <c r="T10" s="49">
        <v>0.4</v>
      </c>
      <c r="U10" s="36">
        <v>265.73</v>
      </c>
      <c r="V10" s="36">
        <v>165.75</v>
      </c>
      <c r="W10" s="36">
        <v>2.71</v>
      </c>
      <c r="X10" s="36">
        <v>5.56</v>
      </c>
      <c r="Y10" s="50">
        <v>0.62375343393670257</v>
      </c>
      <c r="Z10" s="50">
        <v>1.0350577454932839</v>
      </c>
      <c r="AA10" s="3">
        <v>0.60460000000000003</v>
      </c>
      <c r="AB10" s="3" t="s">
        <v>251</v>
      </c>
      <c r="AC10" s="3">
        <v>4</v>
      </c>
      <c r="AD10" s="36">
        <v>61.139718584049078</v>
      </c>
      <c r="AE10" s="36">
        <v>38.860281415950922</v>
      </c>
      <c r="AF10">
        <f t="shared" si="0"/>
        <v>0.38860281415950926</v>
      </c>
      <c r="AG10" s="95">
        <f t="shared" si="1"/>
        <v>-0.4531890279268283</v>
      </c>
      <c r="AH10" s="4"/>
      <c r="AI10" t="s">
        <v>4</v>
      </c>
      <c r="AJ10">
        <v>42</v>
      </c>
      <c r="AK10" s="4"/>
    </row>
    <row r="11" spans="1:44" x14ac:dyDescent="0.35">
      <c r="A11" s="4"/>
      <c r="B11" s="41" t="s">
        <v>7</v>
      </c>
      <c r="C11" s="3" t="s">
        <v>118</v>
      </c>
      <c r="D11" s="39" t="s">
        <v>238</v>
      </c>
      <c r="E11" s="3" t="s">
        <v>250</v>
      </c>
      <c r="F11" s="34">
        <v>5000</v>
      </c>
      <c r="G11" s="34">
        <v>460</v>
      </c>
      <c r="H11" s="34">
        <v>70</v>
      </c>
      <c r="I11" s="49">
        <v>1</v>
      </c>
      <c r="J11" s="36">
        <v>212.86</v>
      </c>
      <c r="K11" s="36">
        <v>149.97</v>
      </c>
      <c r="L11" s="36">
        <v>3.41</v>
      </c>
      <c r="M11" s="36">
        <v>5.55</v>
      </c>
      <c r="N11" s="50">
        <v>0.70454758996523537</v>
      </c>
      <c r="O11" s="13"/>
      <c r="P11" s="3" t="s">
        <v>69</v>
      </c>
      <c r="Q11" s="34">
        <v>5000</v>
      </c>
      <c r="R11" s="34">
        <v>310</v>
      </c>
      <c r="S11" s="34">
        <v>70</v>
      </c>
      <c r="T11" s="49">
        <v>0.6</v>
      </c>
      <c r="U11" s="36">
        <v>253.51</v>
      </c>
      <c r="V11" s="36">
        <v>172.49</v>
      </c>
      <c r="W11" s="36">
        <v>2.7</v>
      </c>
      <c r="X11" s="36">
        <v>3.8</v>
      </c>
      <c r="Y11" s="50">
        <v>0.68040708453315457</v>
      </c>
      <c r="Z11" s="50">
        <v>1.0354795033456248</v>
      </c>
      <c r="AA11" s="3">
        <v>0.60460000000000003</v>
      </c>
      <c r="AB11" s="3" t="s">
        <v>251</v>
      </c>
      <c r="AC11" s="3">
        <v>4</v>
      </c>
      <c r="AD11" s="36">
        <v>61.147815707204714</v>
      </c>
      <c r="AE11" s="36">
        <v>38.852184292795286</v>
      </c>
      <c r="AF11">
        <f t="shared" si="0"/>
        <v>0.38852184292795289</v>
      </c>
      <c r="AG11" s="95">
        <f t="shared" si="1"/>
        <v>-0.45352984226731252</v>
      </c>
      <c r="AH11" s="4"/>
      <c r="AI11" s="4"/>
      <c r="AJ11" s="4"/>
      <c r="AK11" s="4"/>
    </row>
    <row r="12" spans="1:44" x14ac:dyDescent="0.35">
      <c r="A12" s="4"/>
      <c r="B12" s="41" t="s">
        <v>7</v>
      </c>
      <c r="C12" s="3" t="s">
        <v>119</v>
      </c>
      <c r="D12" s="39" t="s">
        <v>238</v>
      </c>
      <c r="E12" s="3" t="s">
        <v>250</v>
      </c>
      <c r="F12" s="34">
        <v>5000</v>
      </c>
      <c r="G12" s="34">
        <v>460</v>
      </c>
      <c r="H12" s="34">
        <v>70</v>
      </c>
      <c r="I12" s="49">
        <v>0.8</v>
      </c>
      <c r="J12" s="36">
        <v>240.02</v>
      </c>
      <c r="K12" s="36">
        <v>155.25</v>
      </c>
      <c r="L12" s="36">
        <v>1.43</v>
      </c>
      <c r="M12" s="36">
        <v>2.1</v>
      </c>
      <c r="N12" s="50">
        <v>0.64682109824181311</v>
      </c>
      <c r="O12" s="13"/>
      <c r="P12" s="3" t="s">
        <v>69</v>
      </c>
      <c r="Q12" s="34">
        <v>5000</v>
      </c>
      <c r="R12" s="34">
        <v>310</v>
      </c>
      <c r="S12" s="34">
        <v>70</v>
      </c>
      <c r="T12" s="49">
        <v>0.6</v>
      </c>
      <c r="U12" s="36">
        <v>255.1</v>
      </c>
      <c r="V12" s="36">
        <v>155.85</v>
      </c>
      <c r="W12" s="36">
        <v>2.16</v>
      </c>
      <c r="X12" s="36">
        <v>2.77</v>
      </c>
      <c r="Y12" s="50">
        <v>0.6109368874951</v>
      </c>
      <c r="Z12" s="50">
        <v>1.0587363629225954</v>
      </c>
      <c r="AA12" s="3">
        <v>0.60460000000000003</v>
      </c>
      <c r="AB12" s="3" t="s">
        <v>251</v>
      </c>
      <c r="AC12" s="3">
        <v>4</v>
      </c>
      <c r="AD12" s="36">
        <v>61.59145797177591</v>
      </c>
      <c r="AE12" s="36">
        <v>38.40854202822409</v>
      </c>
      <c r="AF12">
        <f t="shared" si="0"/>
        <v>0.38408542028224091</v>
      </c>
      <c r="AG12" s="95">
        <f t="shared" si="1"/>
        <v>-0.47224330812732973</v>
      </c>
      <c r="AH12" s="4"/>
    </row>
    <row r="13" spans="1:44" x14ac:dyDescent="0.35">
      <c r="A13" s="4"/>
      <c r="B13" s="41" t="s">
        <v>7</v>
      </c>
      <c r="C13" s="3" t="s">
        <v>120</v>
      </c>
      <c r="D13" s="39" t="s">
        <v>238</v>
      </c>
      <c r="E13" s="3" t="s">
        <v>250</v>
      </c>
      <c r="F13" s="34">
        <v>5000</v>
      </c>
      <c r="G13" s="34">
        <v>460</v>
      </c>
      <c r="H13" s="34">
        <v>70</v>
      </c>
      <c r="I13" s="49">
        <v>0.7</v>
      </c>
      <c r="J13" s="36">
        <v>237.72</v>
      </c>
      <c r="K13" s="36">
        <v>158.31</v>
      </c>
      <c r="L13" s="36">
        <v>1.51</v>
      </c>
      <c r="M13" s="36">
        <v>2.0499999999999998</v>
      </c>
      <c r="N13" s="50">
        <v>0.66595153962645126</v>
      </c>
      <c r="O13" s="13"/>
      <c r="P13" s="3" t="s">
        <v>69</v>
      </c>
      <c r="Q13" s="34">
        <v>5000</v>
      </c>
      <c r="R13" s="34">
        <v>310</v>
      </c>
      <c r="S13" s="34">
        <v>70</v>
      </c>
      <c r="T13" s="49">
        <v>0.6</v>
      </c>
      <c r="U13" s="36">
        <v>255</v>
      </c>
      <c r="V13" s="36">
        <v>159.52000000000001</v>
      </c>
      <c r="W13" s="36">
        <v>2.4</v>
      </c>
      <c r="X13" s="36">
        <v>2.96</v>
      </c>
      <c r="Y13" s="50">
        <v>0.62556862745098041</v>
      </c>
      <c r="Z13" s="50">
        <v>1.0645539280638483</v>
      </c>
      <c r="AA13" s="3">
        <v>0.60460000000000003</v>
      </c>
      <c r="AB13" s="3" t="s">
        <v>251</v>
      </c>
      <c r="AC13" s="3">
        <v>4</v>
      </c>
      <c r="AD13" s="36">
        <v>61.701569598201608</v>
      </c>
      <c r="AE13" s="36">
        <v>38.298430401798392</v>
      </c>
      <c r="AF13">
        <f t="shared" si="0"/>
        <v>0.38298430401798395</v>
      </c>
      <c r="AG13" s="95">
        <f t="shared" si="1"/>
        <v>-0.47690045611011983</v>
      </c>
      <c r="AH13" s="4"/>
    </row>
    <row r="14" spans="1:44" x14ac:dyDescent="0.35">
      <c r="A14" s="4"/>
      <c r="B14" s="41" t="s">
        <v>7</v>
      </c>
      <c r="C14" s="3" t="s">
        <v>121</v>
      </c>
      <c r="D14" s="39" t="s">
        <v>238</v>
      </c>
      <c r="E14" s="3" t="s">
        <v>250</v>
      </c>
      <c r="F14" s="34">
        <v>5000</v>
      </c>
      <c r="G14" s="34">
        <v>460</v>
      </c>
      <c r="H14" s="34">
        <v>70</v>
      </c>
      <c r="I14" s="49">
        <v>0.7</v>
      </c>
      <c r="J14" s="36">
        <v>234.38</v>
      </c>
      <c r="K14" s="36">
        <v>151.91999999999999</v>
      </c>
      <c r="L14" s="36">
        <v>1.6</v>
      </c>
      <c r="M14" s="36">
        <v>2.73</v>
      </c>
      <c r="N14" s="50">
        <v>0.6481781721989931</v>
      </c>
      <c r="O14" s="13"/>
      <c r="P14" s="3" t="s">
        <v>69</v>
      </c>
      <c r="Q14" s="34">
        <v>5000</v>
      </c>
      <c r="R14" s="34">
        <v>310</v>
      </c>
      <c r="S14" s="34">
        <v>70</v>
      </c>
      <c r="T14" s="49">
        <v>0.6</v>
      </c>
      <c r="U14" s="36">
        <v>258.07</v>
      </c>
      <c r="V14" s="36">
        <v>158.97999999999999</v>
      </c>
      <c r="W14" s="36">
        <v>2.4</v>
      </c>
      <c r="X14" s="36">
        <v>3.28</v>
      </c>
      <c r="Y14" s="50">
        <v>0.61603440926880304</v>
      </c>
      <c r="Z14" s="50">
        <v>1.0521785186777843</v>
      </c>
      <c r="AA14" s="3">
        <v>0.60460000000000003</v>
      </c>
      <c r="AB14" s="3" t="s">
        <v>251</v>
      </c>
      <c r="AC14" s="3">
        <v>4</v>
      </c>
      <c r="AD14" s="36">
        <v>61.466924514887545</v>
      </c>
      <c r="AE14" s="36">
        <v>38.533075485112455</v>
      </c>
      <c r="AF14">
        <f t="shared" si="0"/>
        <v>0.38533075485112456</v>
      </c>
      <c r="AG14" s="95">
        <f t="shared" si="1"/>
        <v>-0.46698224138830347</v>
      </c>
      <c r="AH14" s="4"/>
    </row>
    <row r="15" spans="1:44" x14ac:dyDescent="0.35">
      <c r="A15" s="4"/>
      <c r="B15" s="41" t="s">
        <v>7</v>
      </c>
      <c r="C15" s="3" t="s">
        <v>122</v>
      </c>
      <c r="D15" s="39" t="s">
        <v>238</v>
      </c>
      <c r="E15" s="3" t="s">
        <v>250</v>
      </c>
      <c r="F15" s="34">
        <v>5000</v>
      </c>
      <c r="G15" s="34">
        <v>460</v>
      </c>
      <c r="H15" s="34">
        <v>70</v>
      </c>
      <c r="I15" s="49">
        <v>0.9</v>
      </c>
      <c r="J15" s="36">
        <v>236.46</v>
      </c>
      <c r="K15" s="36">
        <v>162.06</v>
      </c>
      <c r="L15" s="36">
        <v>1.59</v>
      </c>
      <c r="M15" s="36">
        <v>2.11</v>
      </c>
      <c r="N15" s="50">
        <v>0.68535904592742958</v>
      </c>
      <c r="O15" s="13"/>
      <c r="P15" s="3" t="s">
        <v>69</v>
      </c>
      <c r="Q15" s="34">
        <v>5000</v>
      </c>
      <c r="R15" s="34">
        <v>310</v>
      </c>
      <c r="S15" s="34">
        <v>70</v>
      </c>
      <c r="T15" s="49">
        <v>0.7</v>
      </c>
      <c r="U15" s="36">
        <v>253.11</v>
      </c>
      <c r="V15" s="36">
        <v>163.65</v>
      </c>
      <c r="W15" s="36">
        <v>2.36</v>
      </c>
      <c r="X15" s="36">
        <v>3.29</v>
      </c>
      <c r="Y15" s="50">
        <v>0.64655683299751099</v>
      </c>
      <c r="Z15" s="50">
        <v>1.0600136151218558</v>
      </c>
      <c r="AA15" s="3">
        <v>0.60460000000000003</v>
      </c>
      <c r="AB15" s="3" t="s">
        <v>251</v>
      </c>
      <c r="AC15" s="3">
        <v>4</v>
      </c>
      <c r="AD15" s="36">
        <v>61.615662278851993</v>
      </c>
      <c r="AE15" s="36">
        <v>38.384337721148007</v>
      </c>
      <c r="AF15">
        <f t="shared" si="0"/>
        <v>0.3838433772114801</v>
      </c>
      <c r="AG15" s="95">
        <f t="shared" si="1"/>
        <v>-0.47326659144878402</v>
      </c>
      <c r="AH15" s="4"/>
      <c r="AI15" s="43"/>
      <c r="AJ15" s="43"/>
      <c r="AK15" s="44"/>
      <c r="AL15" s="45"/>
      <c r="AM15" s="46"/>
      <c r="AN15" s="45"/>
      <c r="AO15" s="46"/>
      <c r="AP15" s="47"/>
      <c r="AQ15" s="47"/>
      <c r="AR15" s="46"/>
    </row>
    <row r="16" spans="1:44" x14ac:dyDescent="0.35">
      <c r="A16" s="4"/>
      <c r="B16" s="41" t="s">
        <v>7</v>
      </c>
      <c r="C16" s="3" t="s">
        <v>123</v>
      </c>
      <c r="D16" s="39" t="s">
        <v>238</v>
      </c>
      <c r="E16" s="3" t="s">
        <v>250</v>
      </c>
      <c r="F16" s="34">
        <v>5000</v>
      </c>
      <c r="G16" s="34">
        <v>460</v>
      </c>
      <c r="H16" s="34">
        <v>70</v>
      </c>
      <c r="I16" s="49">
        <v>0.7</v>
      </c>
      <c r="J16" s="36">
        <v>226.99</v>
      </c>
      <c r="K16" s="36">
        <v>144.87</v>
      </c>
      <c r="L16" s="36">
        <v>1.76</v>
      </c>
      <c r="M16" s="36">
        <v>2.69</v>
      </c>
      <c r="N16" s="50">
        <v>0.63822194810344068</v>
      </c>
      <c r="O16" s="13"/>
      <c r="P16" s="3" t="s">
        <v>69</v>
      </c>
      <c r="Q16" s="34">
        <v>5000</v>
      </c>
      <c r="R16" s="34">
        <v>310</v>
      </c>
      <c r="S16" s="34">
        <v>70</v>
      </c>
      <c r="T16" s="49">
        <v>0.6</v>
      </c>
      <c r="U16" s="36">
        <v>246.67</v>
      </c>
      <c r="V16" s="36">
        <v>149.74</v>
      </c>
      <c r="W16" s="36">
        <v>2.5099999999999998</v>
      </c>
      <c r="X16" s="36">
        <v>3.85</v>
      </c>
      <c r="Y16" s="50">
        <v>0.60704585073174688</v>
      </c>
      <c r="Z16" s="50">
        <v>1.051357071849043</v>
      </c>
      <c r="AA16" s="3">
        <v>0.60460000000000003</v>
      </c>
      <c r="AB16" s="3" t="s">
        <v>251</v>
      </c>
      <c r="AC16" s="3">
        <v>4</v>
      </c>
      <c r="AD16" s="36">
        <v>61.451294378861277</v>
      </c>
      <c r="AE16" s="36">
        <v>38.548705621138723</v>
      </c>
      <c r="AF16">
        <f t="shared" si="0"/>
        <v>0.38548705621138724</v>
      </c>
      <c r="AG16" s="95">
        <f t="shared" si="1"/>
        <v>-0.46632237690463246</v>
      </c>
      <c r="AH16" s="4"/>
    </row>
    <row r="17" spans="1:34" x14ac:dyDescent="0.35">
      <c r="A17" s="4"/>
      <c r="B17" s="41" t="s">
        <v>7</v>
      </c>
      <c r="C17" s="3" t="s">
        <v>124</v>
      </c>
      <c r="D17" s="39" t="s">
        <v>238</v>
      </c>
      <c r="E17" s="3" t="s">
        <v>250</v>
      </c>
      <c r="F17" s="34">
        <v>5000</v>
      </c>
      <c r="G17" s="34">
        <v>460</v>
      </c>
      <c r="H17" s="34">
        <v>70</v>
      </c>
      <c r="I17" s="49">
        <v>0.9</v>
      </c>
      <c r="J17" s="36">
        <v>231.19</v>
      </c>
      <c r="K17" s="36">
        <v>148.09</v>
      </c>
      <c r="L17" s="36">
        <v>1.53</v>
      </c>
      <c r="M17" s="36">
        <v>2.44</v>
      </c>
      <c r="N17" s="50">
        <v>0.64055538734374329</v>
      </c>
      <c r="O17" s="13"/>
      <c r="P17" s="3" t="s">
        <v>69</v>
      </c>
      <c r="Q17" s="34">
        <v>5000</v>
      </c>
      <c r="R17" s="34">
        <v>310</v>
      </c>
      <c r="S17" s="34">
        <v>70</v>
      </c>
      <c r="T17" s="49">
        <v>0.7</v>
      </c>
      <c r="U17" s="36">
        <v>248.02</v>
      </c>
      <c r="V17" s="36">
        <v>149.51</v>
      </c>
      <c r="W17" s="36">
        <v>2.69</v>
      </c>
      <c r="X17" s="36">
        <v>3.26</v>
      </c>
      <c r="Y17" s="50">
        <v>0.60281428917022817</v>
      </c>
      <c r="Z17" s="50">
        <v>1.0626081678081414</v>
      </c>
      <c r="AA17" s="3">
        <v>0.60460000000000003</v>
      </c>
      <c r="AB17" s="3" t="s">
        <v>251</v>
      </c>
      <c r="AC17" s="3">
        <v>4</v>
      </c>
      <c r="AD17" s="36">
        <v>61.664779201733424</v>
      </c>
      <c r="AE17" s="36">
        <v>38.335220798266576</v>
      </c>
      <c r="AF17">
        <f t="shared" si="0"/>
        <v>0.38335220798266578</v>
      </c>
      <c r="AG17" s="95">
        <f t="shared" si="1"/>
        <v>-0.4753438517037078</v>
      </c>
      <c r="AH17" s="4"/>
    </row>
    <row r="18" spans="1:34" x14ac:dyDescent="0.35">
      <c r="A18" s="4"/>
      <c r="B18" s="41" t="s">
        <v>7</v>
      </c>
      <c r="C18" s="3" t="s">
        <v>132</v>
      </c>
      <c r="D18" s="39" t="s">
        <v>238</v>
      </c>
      <c r="E18" s="3" t="s">
        <v>250</v>
      </c>
      <c r="F18" s="34">
        <v>5000</v>
      </c>
      <c r="G18" s="34">
        <v>460</v>
      </c>
      <c r="H18" s="34">
        <v>70</v>
      </c>
      <c r="I18" s="49">
        <v>0.5</v>
      </c>
      <c r="J18" s="36">
        <v>238.21</v>
      </c>
      <c r="K18" s="36">
        <v>155.46</v>
      </c>
      <c r="L18" s="36">
        <v>1.75</v>
      </c>
      <c r="M18" s="36">
        <v>2.33</v>
      </c>
      <c r="N18" s="50">
        <v>0.65261743839469377</v>
      </c>
      <c r="O18" s="13"/>
      <c r="P18" s="3" t="s">
        <v>69</v>
      </c>
      <c r="Q18" s="34">
        <v>5000</v>
      </c>
      <c r="R18" s="34">
        <v>320</v>
      </c>
      <c r="S18" s="34">
        <v>70</v>
      </c>
      <c r="T18" s="49">
        <v>0.3</v>
      </c>
      <c r="U18" s="36">
        <v>359.97</v>
      </c>
      <c r="V18" s="36">
        <v>221.24</v>
      </c>
      <c r="W18" s="36">
        <v>2.61</v>
      </c>
      <c r="X18" s="36">
        <v>3.19</v>
      </c>
      <c r="Y18" s="50">
        <v>0.61460677278662112</v>
      </c>
      <c r="Z18" s="50">
        <v>1.0618455039727803</v>
      </c>
      <c r="AA18" s="3">
        <v>0.60460000000000003</v>
      </c>
      <c r="AB18" s="3" t="s">
        <v>251</v>
      </c>
      <c r="AC18" s="3">
        <v>4</v>
      </c>
      <c r="AD18" s="36">
        <v>61.650348403551334</v>
      </c>
      <c r="AE18" s="36">
        <v>38.349651596448666</v>
      </c>
      <c r="AF18">
        <f t="shared" si="0"/>
        <v>0.38349651596448669</v>
      </c>
      <c r="AG18" s="95">
        <f t="shared" si="1"/>
        <v>-0.47473343797545392</v>
      </c>
      <c r="AH18" s="4"/>
    </row>
    <row r="19" spans="1:34" x14ac:dyDescent="0.35">
      <c r="A19" s="4"/>
      <c r="B19" s="41" t="s">
        <v>7</v>
      </c>
      <c r="C19" s="3" t="s">
        <v>141</v>
      </c>
      <c r="D19" s="39" t="s">
        <v>238</v>
      </c>
      <c r="E19" s="3" t="s">
        <v>250</v>
      </c>
      <c r="F19" s="34">
        <v>5000</v>
      </c>
      <c r="G19" s="34">
        <v>460</v>
      </c>
      <c r="H19" s="34">
        <v>70</v>
      </c>
      <c r="I19" s="49">
        <v>0.5</v>
      </c>
      <c r="J19" s="36">
        <v>228.84</v>
      </c>
      <c r="K19" s="36">
        <v>156.80000000000001</v>
      </c>
      <c r="L19" s="36">
        <v>1.86</v>
      </c>
      <c r="M19" s="36">
        <v>2.65</v>
      </c>
      <c r="N19" s="50">
        <v>0.68519489599720329</v>
      </c>
      <c r="O19" s="13"/>
      <c r="P19" s="3" t="s">
        <v>69</v>
      </c>
      <c r="Q19" s="34">
        <v>5000</v>
      </c>
      <c r="R19" s="34">
        <v>320</v>
      </c>
      <c r="S19" s="34">
        <v>70</v>
      </c>
      <c r="T19" s="49">
        <v>0.4</v>
      </c>
      <c r="U19" s="36">
        <v>362.25</v>
      </c>
      <c r="V19" s="36">
        <v>232.18</v>
      </c>
      <c r="W19" s="36">
        <v>2.77</v>
      </c>
      <c r="X19" s="36">
        <v>3.62</v>
      </c>
      <c r="Y19" s="50">
        <v>0.64093857832988266</v>
      </c>
      <c r="Z19" s="50">
        <v>1.0690492336764015</v>
      </c>
      <c r="AA19" s="3">
        <v>0.60460000000000003</v>
      </c>
      <c r="AB19" s="3" t="s">
        <v>251</v>
      </c>
      <c r="AC19" s="3">
        <v>4</v>
      </c>
      <c r="AD19" s="36">
        <v>61.786422012994855</v>
      </c>
      <c r="AE19" s="36">
        <v>38.213577987005145</v>
      </c>
      <c r="AF19">
        <f t="shared" si="0"/>
        <v>0.38213577987005148</v>
      </c>
      <c r="AG19" s="95">
        <f t="shared" si="1"/>
        <v>-0.48049273465356834</v>
      </c>
      <c r="AH19" s="4"/>
    </row>
    <row r="20" spans="1:34" x14ac:dyDescent="0.35">
      <c r="A20" s="4"/>
      <c r="B20" s="41" t="s">
        <v>7</v>
      </c>
      <c r="C20" s="3" t="s">
        <v>147</v>
      </c>
      <c r="D20" s="39" t="s">
        <v>238</v>
      </c>
      <c r="E20" s="3" t="s">
        <v>250</v>
      </c>
      <c r="F20" s="34">
        <v>5000</v>
      </c>
      <c r="G20" s="34">
        <v>460</v>
      </c>
      <c r="H20" s="34">
        <v>70</v>
      </c>
      <c r="I20" s="49">
        <v>0.5</v>
      </c>
      <c r="J20" s="36">
        <v>235.09</v>
      </c>
      <c r="K20" s="36">
        <v>156.65</v>
      </c>
      <c r="L20" s="36">
        <v>1.99</v>
      </c>
      <c r="M20" s="36">
        <v>2.75</v>
      </c>
      <c r="N20" s="50">
        <v>0.66634055042749585</v>
      </c>
      <c r="O20" s="13"/>
      <c r="P20" s="3" t="s">
        <v>69</v>
      </c>
      <c r="Q20" s="34">
        <v>5000</v>
      </c>
      <c r="R20" s="34">
        <v>320</v>
      </c>
      <c r="S20" s="34">
        <v>70</v>
      </c>
      <c r="T20" s="49">
        <v>0.3</v>
      </c>
      <c r="U20" s="36">
        <v>373.05</v>
      </c>
      <c r="V20" s="36">
        <v>238.46</v>
      </c>
      <c r="W20" s="36">
        <v>2.61</v>
      </c>
      <c r="X20" s="36">
        <v>3.3</v>
      </c>
      <c r="Y20" s="50">
        <v>0.63921726310146099</v>
      </c>
      <c r="Z20" s="50">
        <v>1.042432031942369</v>
      </c>
      <c r="AA20" s="3">
        <v>0.60460000000000003</v>
      </c>
      <c r="AB20" s="3" t="s">
        <v>251</v>
      </c>
      <c r="AC20" s="3">
        <v>4</v>
      </c>
      <c r="AD20" s="36">
        <v>61.281025742341058</v>
      </c>
      <c r="AE20" s="36">
        <v>38.718974257658942</v>
      </c>
      <c r="AF20">
        <f t="shared" si="0"/>
        <v>0.38718974257658945</v>
      </c>
      <c r="AG20" s="95">
        <f t="shared" si="1"/>
        <v>-0.45914049312946625</v>
      </c>
      <c r="AH20" s="4"/>
    </row>
    <row r="21" spans="1:34" x14ac:dyDescent="0.35">
      <c r="A21" s="4"/>
      <c r="B21" s="41" t="s">
        <v>7</v>
      </c>
      <c r="C21" s="3" t="s">
        <v>150</v>
      </c>
      <c r="D21" s="39" t="s">
        <v>238</v>
      </c>
      <c r="E21" s="3" t="s">
        <v>250</v>
      </c>
      <c r="F21" s="34">
        <v>5000</v>
      </c>
      <c r="G21" s="34">
        <v>460</v>
      </c>
      <c r="H21" s="34">
        <v>70</v>
      </c>
      <c r="I21" s="49">
        <v>0.9</v>
      </c>
      <c r="J21" s="36">
        <v>221.6</v>
      </c>
      <c r="K21" s="36">
        <v>144.5</v>
      </c>
      <c r="L21" s="36">
        <v>2.94</v>
      </c>
      <c r="M21" s="36">
        <v>3.78</v>
      </c>
      <c r="N21" s="50">
        <v>0.65207581227436828</v>
      </c>
      <c r="O21" s="13"/>
      <c r="P21" s="3" t="s">
        <v>69</v>
      </c>
      <c r="Q21" s="34">
        <v>5000</v>
      </c>
      <c r="R21" s="34">
        <v>310</v>
      </c>
      <c r="S21" s="34">
        <v>70</v>
      </c>
      <c r="T21" s="49">
        <v>0.6</v>
      </c>
      <c r="U21" s="36">
        <v>280.05</v>
      </c>
      <c r="V21" s="36">
        <v>173.82</v>
      </c>
      <c r="W21" s="36">
        <v>4.46</v>
      </c>
      <c r="X21" s="36">
        <v>4.33</v>
      </c>
      <c r="Y21" s="50">
        <v>0.62067487948580602</v>
      </c>
      <c r="Z21" s="50">
        <v>1.050591596061655</v>
      </c>
      <c r="AA21" s="3">
        <v>0.60460000000000003</v>
      </c>
      <c r="AB21" s="3" t="s">
        <v>251</v>
      </c>
      <c r="AC21" s="3">
        <v>4</v>
      </c>
      <c r="AD21" s="36">
        <v>61.436723023686987</v>
      </c>
      <c r="AE21" s="36">
        <v>38.563276976313013</v>
      </c>
      <c r="AF21">
        <f t="shared" si="0"/>
        <v>0.38563276976313016</v>
      </c>
      <c r="AG21" s="95">
        <f t="shared" si="1"/>
        <v>-0.46570730125701049</v>
      </c>
      <c r="AH21" s="4"/>
    </row>
    <row r="22" spans="1:34" x14ac:dyDescent="0.35">
      <c r="A22" s="4"/>
      <c r="B22" s="41" t="s">
        <v>7</v>
      </c>
      <c r="C22" s="3" t="s">
        <v>151</v>
      </c>
      <c r="D22" s="39" t="s">
        <v>238</v>
      </c>
      <c r="E22" s="3" t="s">
        <v>250</v>
      </c>
      <c r="F22" s="34">
        <v>5000</v>
      </c>
      <c r="G22" s="34">
        <v>460</v>
      </c>
      <c r="H22" s="34">
        <v>70</v>
      </c>
      <c r="I22" s="49">
        <v>0.9</v>
      </c>
      <c r="J22" s="36">
        <v>222.13</v>
      </c>
      <c r="K22" s="36">
        <v>140.62</v>
      </c>
      <c r="L22" s="36">
        <v>2.5</v>
      </c>
      <c r="M22" s="36">
        <v>3.11</v>
      </c>
      <c r="N22" s="50">
        <v>0.6330527168775042</v>
      </c>
      <c r="O22" s="13"/>
      <c r="P22" s="3" t="s">
        <v>69</v>
      </c>
      <c r="Q22" s="34">
        <v>5000</v>
      </c>
      <c r="R22" s="34">
        <v>310</v>
      </c>
      <c r="S22" s="34">
        <v>70</v>
      </c>
      <c r="T22" s="49">
        <v>0.6</v>
      </c>
      <c r="U22" s="36">
        <v>263.36</v>
      </c>
      <c r="V22" s="36">
        <v>157.97</v>
      </c>
      <c r="W22" s="36">
        <v>3.08</v>
      </c>
      <c r="X22" s="36">
        <v>3.55</v>
      </c>
      <c r="Y22" s="50">
        <v>0.5998253341433778</v>
      </c>
      <c r="Z22" s="50">
        <v>1.0553950972770749</v>
      </c>
      <c r="AA22" s="3">
        <v>0.60460000000000003</v>
      </c>
      <c r="AB22" s="3" t="s">
        <v>251</v>
      </c>
      <c r="AC22" s="3">
        <v>4</v>
      </c>
      <c r="AD22" s="36">
        <v>61.528061937537316</v>
      </c>
      <c r="AE22" s="36">
        <v>38.471938062462684</v>
      </c>
      <c r="AF22">
        <f t="shared" si="0"/>
        <v>0.38471938062462685</v>
      </c>
      <c r="AG22" s="95">
        <f t="shared" si="1"/>
        <v>-0.46956426837436038</v>
      </c>
      <c r="AH22" s="4"/>
    </row>
    <row r="23" spans="1:34" x14ac:dyDescent="0.35">
      <c r="A23" s="4"/>
      <c r="B23" s="41" t="s">
        <v>7</v>
      </c>
      <c r="C23" s="3" t="s">
        <v>152</v>
      </c>
      <c r="D23" s="39" t="s">
        <v>238</v>
      </c>
      <c r="E23" s="3" t="s">
        <v>250</v>
      </c>
      <c r="F23" s="34">
        <v>5000</v>
      </c>
      <c r="G23" s="34">
        <v>460</v>
      </c>
      <c r="H23" s="34">
        <v>70</v>
      </c>
      <c r="I23" s="49">
        <v>0.9</v>
      </c>
      <c r="J23" s="36">
        <v>238.47</v>
      </c>
      <c r="K23" s="36">
        <v>153.72999999999999</v>
      </c>
      <c r="L23" s="36">
        <v>1.81</v>
      </c>
      <c r="M23" s="36">
        <v>2.2799999999999998</v>
      </c>
      <c r="N23" s="50">
        <v>0.6446513188241707</v>
      </c>
      <c r="O23" s="13"/>
      <c r="P23" s="3" t="s">
        <v>69</v>
      </c>
      <c r="Q23" s="34">
        <v>5000</v>
      </c>
      <c r="R23" s="34">
        <v>310</v>
      </c>
      <c r="S23" s="34">
        <v>70</v>
      </c>
      <c r="T23" s="49">
        <v>0.6</v>
      </c>
      <c r="U23" s="36">
        <v>266.74</v>
      </c>
      <c r="V23" s="36">
        <v>161.63</v>
      </c>
      <c r="W23" s="36">
        <v>3</v>
      </c>
      <c r="X23" s="36">
        <v>3.36</v>
      </c>
      <c r="Y23" s="50">
        <v>0.60594586488715596</v>
      </c>
      <c r="Z23" s="50">
        <v>1.0638760922054031</v>
      </c>
      <c r="AA23" s="3">
        <v>0.60460000000000003</v>
      </c>
      <c r="AB23" s="3" t="s">
        <v>251</v>
      </c>
      <c r="AC23" s="3">
        <v>4</v>
      </c>
      <c r="AD23" s="36">
        <v>61.688757399239137</v>
      </c>
      <c r="AE23" s="36">
        <v>38.311242600760863</v>
      </c>
      <c r="AF23">
        <f t="shared" si="0"/>
        <v>0.38311242600760864</v>
      </c>
      <c r="AG23" s="95">
        <f t="shared" si="1"/>
        <v>-0.47635830675576019</v>
      </c>
      <c r="AH23" s="4"/>
    </row>
    <row r="24" spans="1:34" x14ac:dyDescent="0.35">
      <c r="A24" s="4"/>
      <c r="B24" s="41" t="s">
        <v>7</v>
      </c>
      <c r="C24" s="3" t="s">
        <v>153</v>
      </c>
      <c r="D24" s="39" t="s">
        <v>238</v>
      </c>
      <c r="E24" s="3" t="s">
        <v>250</v>
      </c>
      <c r="F24" s="34">
        <v>5000</v>
      </c>
      <c r="G24" s="34">
        <v>460</v>
      </c>
      <c r="H24" s="34">
        <v>70</v>
      </c>
      <c r="I24" s="49">
        <v>0.9</v>
      </c>
      <c r="J24" s="36">
        <v>233.05</v>
      </c>
      <c r="K24" s="36">
        <v>149.38</v>
      </c>
      <c r="L24" s="36">
        <v>2.0699999999999998</v>
      </c>
      <c r="M24" s="36">
        <v>2.58</v>
      </c>
      <c r="N24" s="50">
        <v>0.64097833083029387</v>
      </c>
      <c r="O24" s="13"/>
      <c r="P24" s="3" t="s">
        <v>69</v>
      </c>
      <c r="Q24" s="34">
        <v>5000</v>
      </c>
      <c r="R24" s="34">
        <v>310</v>
      </c>
      <c r="S24" s="34">
        <v>70</v>
      </c>
      <c r="T24" s="49">
        <v>0.5</v>
      </c>
      <c r="U24" s="36">
        <v>276.92</v>
      </c>
      <c r="V24" s="36">
        <v>165.82</v>
      </c>
      <c r="W24" s="36">
        <v>3.31</v>
      </c>
      <c r="X24" s="36">
        <v>3.84</v>
      </c>
      <c r="Y24" s="50">
        <v>0.59880109778997537</v>
      </c>
      <c r="Z24" s="50">
        <v>1.0704361317906466</v>
      </c>
      <c r="AA24" s="3">
        <v>0.60460000000000003</v>
      </c>
      <c r="AB24" s="3" t="s">
        <v>251</v>
      </c>
      <c r="AC24" s="3">
        <v>4</v>
      </c>
      <c r="AD24" s="36">
        <v>61.812560192938093</v>
      </c>
      <c r="AE24" s="36">
        <v>38.187439807061907</v>
      </c>
      <c r="AF24">
        <f t="shared" si="0"/>
        <v>0.38187439807061907</v>
      </c>
      <c r="AG24" s="95">
        <f t="shared" si="1"/>
        <v>-0.48159992249783262</v>
      </c>
      <c r="AH24" s="4"/>
    </row>
    <row r="25" spans="1:34" x14ac:dyDescent="0.35">
      <c r="A25" s="4"/>
      <c r="B25" s="41" t="s">
        <v>7</v>
      </c>
      <c r="C25" s="3" t="s">
        <v>154</v>
      </c>
      <c r="D25" s="39" t="s">
        <v>238</v>
      </c>
      <c r="E25" s="3" t="s">
        <v>250</v>
      </c>
      <c r="F25" s="34">
        <v>5000</v>
      </c>
      <c r="G25" s="34">
        <v>460</v>
      </c>
      <c r="H25" s="34">
        <v>70</v>
      </c>
      <c r="I25" s="49">
        <v>0.9</v>
      </c>
      <c r="J25" s="36">
        <v>232.81</v>
      </c>
      <c r="K25" s="36">
        <v>150.01</v>
      </c>
      <c r="L25" s="36">
        <v>1.81</v>
      </c>
      <c r="M25" s="36">
        <v>2.35</v>
      </c>
      <c r="N25" s="50">
        <v>0.64434517417636694</v>
      </c>
      <c r="O25" s="13"/>
      <c r="P25" s="3" t="s">
        <v>69</v>
      </c>
      <c r="Q25" s="34">
        <v>5000</v>
      </c>
      <c r="R25" s="34">
        <v>310</v>
      </c>
      <c r="S25" s="34">
        <v>70</v>
      </c>
      <c r="T25" s="49">
        <v>0.5</v>
      </c>
      <c r="U25" s="36">
        <v>270.51</v>
      </c>
      <c r="V25" s="36">
        <v>163.16999999999999</v>
      </c>
      <c r="W25" s="36">
        <v>3.2</v>
      </c>
      <c r="X25" s="36">
        <v>3.59</v>
      </c>
      <c r="Y25" s="50">
        <v>0.60319396695131411</v>
      </c>
      <c r="Z25" s="50">
        <v>1.0682221797294174</v>
      </c>
      <c r="AA25" s="3">
        <v>0.60460000000000003</v>
      </c>
      <c r="AB25" s="3" t="s">
        <v>251</v>
      </c>
      <c r="AC25" s="3">
        <v>4</v>
      </c>
      <c r="AD25" s="36">
        <v>61.770825841440569</v>
      </c>
      <c r="AE25" s="36">
        <v>38.229174158559431</v>
      </c>
      <c r="AF25">
        <f t="shared" si="0"/>
        <v>0.38229174158559431</v>
      </c>
      <c r="AG25" s="95">
        <f t="shared" si="1"/>
        <v>-0.47983223368467104</v>
      </c>
      <c r="AH25" s="4"/>
    </row>
    <row r="26" spans="1:34" x14ac:dyDescent="0.35">
      <c r="A26" s="4"/>
      <c r="B26" s="41" t="s">
        <v>7</v>
      </c>
      <c r="C26" s="3" t="s">
        <v>155</v>
      </c>
      <c r="D26" s="39" t="s">
        <v>238</v>
      </c>
      <c r="E26" s="3" t="s">
        <v>250</v>
      </c>
      <c r="F26" s="34">
        <v>5000</v>
      </c>
      <c r="G26" s="34">
        <v>460</v>
      </c>
      <c r="H26" s="34">
        <v>70</v>
      </c>
      <c r="I26" s="49">
        <v>0.9</v>
      </c>
      <c r="J26" s="36">
        <v>227.62</v>
      </c>
      <c r="K26" s="36">
        <v>146.77000000000001</v>
      </c>
      <c r="L26" s="36">
        <v>2.27</v>
      </c>
      <c r="M26" s="36">
        <v>3.11</v>
      </c>
      <c r="N26" s="50">
        <v>0.64480274141112381</v>
      </c>
      <c r="O26" s="13"/>
      <c r="P26" s="3" t="s">
        <v>69</v>
      </c>
      <c r="Q26" s="34">
        <v>5000</v>
      </c>
      <c r="R26" s="34">
        <v>310</v>
      </c>
      <c r="S26" s="34">
        <v>70</v>
      </c>
      <c r="T26" s="49">
        <v>0.6</v>
      </c>
      <c r="U26" s="36">
        <v>276.07</v>
      </c>
      <c r="V26" s="36">
        <v>170.05</v>
      </c>
      <c r="W26" s="36">
        <v>3.44</v>
      </c>
      <c r="X26" s="36">
        <v>3.91</v>
      </c>
      <c r="Y26" s="50">
        <v>0.61596696490020653</v>
      </c>
      <c r="Z26" s="50">
        <v>1.0468138360562713</v>
      </c>
      <c r="AA26" s="3">
        <v>0.60460000000000003</v>
      </c>
      <c r="AB26" s="3" t="s">
        <v>251</v>
      </c>
      <c r="AC26" s="3">
        <v>4</v>
      </c>
      <c r="AD26" s="36">
        <v>61.364722751564379</v>
      </c>
      <c r="AE26" s="36">
        <v>38.635277248435621</v>
      </c>
      <c r="AF26">
        <f t="shared" si="0"/>
        <v>0.38635277248435623</v>
      </c>
      <c r="AG26" s="95">
        <f t="shared" si="1"/>
        <v>-0.46266934456207481</v>
      </c>
      <c r="AH26" s="4"/>
    </row>
    <row r="27" spans="1:34" x14ac:dyDescent="0.35">
      <c r="A27" s="4"/>
      <c r="B27" s="41" t="s">
        <v>7</v>
      </c>
      <c r="C27" s="3" t="s">
        <v>156</v>
      </c>
      <c r="D27" s="39" t="s">
        <v>238</v>
      </c>
      <c r="E27" s="3" t="s">
        <v>250</v>
      </c>
      <c r="F27" s="34">
        <v>5000</v>
      </c>
      <c r="G27" s="34">
        <v>460</v>
      </c>
      <c r="H27" s="34">
        <v>70</v>
      </c>
      <c r="I27" s="49">
        <v>0.9</v>
      </c>
      <c r="J27" s="36">
        <v>227.36</v>
      </c>
      <c r="K27" s="36">
        <v>148.69</v>
      </c>
      <c r="L27" s="36">
        <v>1.94</v>
      </c>
      <c r="M27" s="36">
        <v>2.59</v>
      </c>
      <c r="N27" s="50">
        <v>0.65398486980999293</v>
      </c>
      <c r="O27" s="13"/>
      <c r="P27" s="3" t="s">
        <v>69</v>
      </c>
      <c r="Q27" s="34">
        <v>5000</v>
      </c>
      <c r="R27" s="34">
        <v>310</v>
      </c>
      <c r="S27" s="34">
        <v>70</v>
      </c>
      <c r="T27" s="49">
        <v>0.6</v>
      </c>
      <c r="U27" s="36">
        <v>263.57</v>
      </c>
      <c r="V27" s="36">
        <v>163.75</v>
      </c>
      <c r="W27" s="36">
        <v>3.03</v>
      </c>
      <c r="X27" s="36">
        <v>3.64</v>
      </c>
      <c r="Y27" s="50">
        <v>0.6212770800925751</v>
      </c>
      <c r="Z27" s="50">
        <v>1.0526460588447011</v>
      </c>
      <c r="AA27" s="3">
        <v>0.60460000000000003</v>
      </c>
      <c r="AB27" s="3" t="s">
        <v>251</v>
      </c>
      <c r="AC27" s="3">
        <v>4</v>
      </c>
      <c r="AD27" s="36">
        <v>61.475817589167747</v>
      </c>
      <c r="AE27" s="36">
        <v>38.524182410832253</v>
      </c>
      <c r="AF27">
        <f t="shared" si="0"/>
        <v>0.38524182410832253</v>
      </c>
      <c r="AG27" s="95">
        <f t="shared" si="1"/>
        <v>-0.46735772887352445</v>
      </c>
      <c r="AH27" s="4"/>
    </row>
    <row r="28" spans="1:34" x14ac:dyDescent="0.35">
      <c r="A28" s="4"/>
      <c r="B28" s="41" t="s">
        <v>7</v>
      </c>
      <c r="C28" s="3" t="s">
        <v>157</v>
      </c>
      <c r="D28" s="39" t="s">
        <v>238</v>
      </c>
      <c r="E28" s="3" t="s">
        <v>250</v>
      </c>
      <c r="F28" s="34">
        <v>5000</v>
      </c>
      <c r="G28" s="34">
        <v>460</v>
      </c>
      <c r="H28" s="34">
        <v>70</v>
      </c>
      <c r="I28" s="49">
        <v>0.9</v>
      </c>
      <c r="J28" s="36">
        <v>222.48</v>
      </c>
      <c r="K28" s="36">
        <v>149.88</v>
      </c>
      <c r="L28" s="36">
        <v>2.76</v>
      </c>
      <c r="M28" s="36">
        <v>3.07</v>
      </c>
      <c r="N28" s="50">
        <v>0.67367853290183388</v>
      </c>
      <c r="O28" s="13"/>
      <c r="P28" s="3" t="s">
        <v>69</v>
      </c>
      <c r="Q28" s="34">
        <v>5000</v>
      </c>
      <c r="R28" s="34">
        <v>310</v>
      </c>
      <c r="S28" s="34">
        <v>70</v>
      </c>
      <c r="T28" s="49">
        <v>0.6</v>
      </c>
      <c r="U28" s="36">
        <v>267.26</v>
      </c>
      <c r="V28" s="36">
        <v>167.81</v>
      </c>
      <c r="W28" s="36">
        <v>3.63</v>
      </c>
      <c r="X28" s="36">
        <v>3.61</v>
      </c>
      <c r="Y28" s="50">
        <v>0.62789044376262815</v>
      </c>
      <c r="Z28" s="50">
        <v>1.0729236916950369</v>
      </c>
      <c r="AA28" s="3">
        <v>0.60460000000000003</v>
      </c>
      <c r="AB28" s="3" t="s">
        <v>251</v>
      </c>
      <c r="AC28" s="3">
        <v>4</v>
      </c>
      <c r="AD28" s="36">
        <v>61.859394238562501</v>
      </c>
      <c r="AE28" s="36">
        <v>38.140605761437499</v>
      </c>
      <c r="AF28">
        <f t="shared" si="0"/>
        <v>0.38140605761437502</v>
      </c>
      <c r="AG28" s="95">
        <f t="shared" si="1"/>
        <v>-0.48358449212935545</v>
      </c>
      <c r="AH28" s="4"/>
    </row>
    <row r="29" spans="1:34" x14ac:dyDescent="0.35">
      <c r="A29" s="4"/>
      <c r="B29" s="41" t="s">
        <v>7</v>
      </c>
      <c r="C29" s="3" t="s">
        <v>158</v>
      </c>
      <c r="D29" s="39" t="s">
        <v>238</v>
      </c>
      <c r="E29" s="3" t="s">
        <v>250</v>
      </c>
      <c r="F29" s="34">
        <v>5000</v>
      </c>
      <c r="G29" s="34">
        <v>460</v>
      </c>
      <c r="H29" s="34">
        <v>70</v>
      </c>
      <c r="I29" s="49">
        <v>0.8</v>
      </c>
      <c r="J29" s="36">
        <v>209.32</v>
      </c>
      <c r="K29" s="36">
        <v>136.09</v>
      </c>
      <c r="L29" s="36">
        <v>2.91</v>
      </c>
      <c r="M29" s="36">
        <v>3.95</v>
      </c>
      <c r="N29" s="50">
        <v>0.65015287597936178</v>
      </c>
      <c r="O29" s="13"/>
      <c r="P29" s="3" t="s">
        <v>69</v>
      </c>
      <c r="Q29" s="34">
        <v>5000</v>
      </c>
      <c r="R29" s="34">
        <v>310</v>
      </c>
      <c r="S29" s="34">
        <v>70</v>
      </c>
      <c r="T29" s="49">
        <v>0.5</v>
      </c>
      <c r="U29" s="36">
        <v>249.43</v>
      </c>
      <c r="V29" s="36">
        <v>152.12</v>
      </c>
      <c r="W29" s="36">
        <v>3.44</v>
      </c>
      <c r="X29" s="36">
        <v>4.8899999999999997</v>
      </c>
      <c r="Y29" s="50">
        <v>0.60987050475083193</v>
      </c>
      <c r="Z29" s="50">
        <v>1.0660506958686051</v>
      </c>
      <c r="AA29" s="3">
        <v>0.60460000000000003</v>
      </c>
      <c r="AB29" s="3" t="s">
        <v>251</v>
      </c>
      <c r="AC29" s="3">
        <v>4</v>
      </c>
      <c r="AD29" s="36">
        <v>61.729844656201351</v>
      </c>
      <c r="AE29" s="36">
        <v>38.270155343798649</v>
      </c>
      <c r="AF29">
        <f t="shared" si="0"/>
        <v>0.38270155343798651</v>
      </c>
      <c r="AG29" s="95">
        <f t="shared" si="1"/>
        <v>-0.47809716131580787</v>
      </c>
      <c r="AH29" s="4"/>
    </row>
    <row r="30" spans="1:34" x14ac:dyDescent="0.35">
      <c r="A30" s="4"/>
      <c r="B30" s="41" t="s">
        <v>7</v>
      </c>
      <c r="C30" s="3" t="s">
        <v>159</v>
      </c>
      <c r="D30" s="39" t="s">
        <v>238</v>
      </c>
      <c r="E30" s="3" t="s">
        <v>250</v>
      </c>
      <c r="F30" s="34">
        <v>3672</v>
      </c>
      <c r="G30" s="34">
        <v>480</v>
      </c>
      <c r="H30" s="34">
        <v>70</v>
      </c>
      <c r="I30" s="49">
        <v>0.9</v>
      </c>
      <c r="J30" s="36">
        <v>316.52999999999997</v>
      </c>
      <c r="K30" s="36">
        <v>202.1</v>
      </c>
      <c r="L30" s="36">
        <v>2.23</v>
      </c>
      <c r="M30" s="36">
        <v>4.28</v>
      </c>
      <c r="N30" s="50">
        <v>0.63848608346760183</v>
      </c>
      <c r="O30" s="13"/>
      <c r="P30" s="3" t="s">
        <v>69</v>
      </c>
      <c r="Q30" s="34">
        <v>4308</v>
      </c>
      <c r="R30" s="34">
        <v>320</v>
      </c>
      <c r="S30" s="34">
        <v>70</v>
      </c>
      <c r="T30" s="49">
        <v>0.8</v>
      </c>
      <c r="U30" s="36">
        <v>338.12</v>
      </c>
      <c r="V30" s="36">
        <v>207.54</v>
      </c>
      <c r="W30" s="36">
        <v>3.04</v>
      </c>
      <c r="X30" s="36">
        <v>4.2</v>
      </c>
      <c r="Y30" s="50">
        <v>0.61380574943806931</v>
      </c>
      <c r="Z30" s="50">
        <v>1.0402087045488366</v>
      </c>
      <c r="AA30" s="3">
        <v>0.60460000000000003</v>
      </c>
      <c r="AB30" s="3" t="s">
        <v>251</v>
      </c>
      <c r="AC30" s="3">
        <v>4</v>
      </c>
      <c r="AD30" s="36">
        <v>61.238481761979756</v>
      </c>
      <c r="AE30" s="36">
        <v>38.761518238020244</v>
      </c>
      <c r="AF30">
        <f t="shared" si="0"/>
        <v>0.38761518238020243</v>
      </c>
      <c r="AG30" s="95">
        <f t="shared" si="1"/>
        <v>-0.45734782239205002</v>
      </c>
      <c r="AH30" s="4"/>
    </row>
    <row r="31" spans="1:34" x14ac:dyDescent="0.35">
      <c r="A31" s="4"/>
      <c r="B31" s="41" t="s">
        <v>7</v>
      </c>
      <c r="C31" s="3" t="s">
        <v>160</v>
      </c>
      <c r="D31" s="39" t="s">
        <v>238</v>
      </c>
      <c r="E31" s="3" t="s">
        <v>250</v>
      </c>
      <c r="F31" s="34">
        <v>5193</v>
      </c>
      <c r="G31" s="34">
        <v>460</v>
      </c>
      <c r="H31" s="34">
        <v>70</v>
      </c>
      <c r="I31" s="49">
        <v>0.9</v>
      </c>
      <c r="J31" s="36">
        <v>245.83</v>
      </c>
      <c r="K31" s="36">
        <v>160.77000000000001</v>
      </c>
      <c r="L31" s="36">
        <v>1.87</v>
      </c>
      <c r="M31" s="36">
        <v>2.13</v>
      </c>
      <c r="N31" s="50">
        <v>0.65398852865801571</v>
      </c>
      <c r="O31" s="13"/>
      <c r="P31" s="3" t="s">
        <v>69</v>
      </c>
      <c r="Q31" s="34">
        <v>5000</v>
      </c>
      <c r="R31" s="34">
        <v>310</v>
      </c>
      <c r="S31" s="34">
        <v>70</v>
      </c>
      <c r="T31" s="49">
        <v>0.7</v>
      </c>
      <c r="U31" s="36">
        <v>266.08</v>
      </c>
      <c r="V31" s="36">
        <v>166.62</v>
      </c>
      <c r="W31" s="36">
        <v>3.24</v>
      </c>
      <c r="X31" s="36">
        <v>4.53</v>
      </c>
      <c r="Y31" s="50">
        <v>0.62620264582080587</v>
      </c>
      <c r="Z31" s="50">
        <v>1.0443720304004609</v>
      </c>
      <c r="AA31" s="3">
        <v>0.60460000000000003</v>
      </c>
      <c r="AB31" s="3" t="s">
        <v>251</v>
      </c>
      <c r="AC31" s="3">
        <v>4</v>
      </c>
      <c r="AD31" s="36">
        <v>61.318106225214066</v>
      </c>
      <c r="AE31" s="36">
        <v>38.681893774785934</v>
      </c>
      <c r="AF31">
        <f t="shared" si="0"/>
        <v>0.38681893774785936</v>
      </c>
      <c r="AG31" s="95">
        <f t="shared" si="1"/>
        <v>-0.46070354061216351</v>
      </c>
      <c r="AH31" s="4"/>
    </row>
    <row r="32" spans="1:34" x14ac:dyDescent="0.35">
      <c r="A32" s="4"/>
      <c r="B32" s="41" t="s">
        <v>7</v>
      </c>
      <c r="C32" s="3" t="s">
        <v>161</v>
      </c>
      <c r="D32" s="39" t="s">
        <v>238</v>
      </c>
      <c r="E32" s="3" t="s">
        <v>250</v>
      </c>
      <c r="F32" s="34">
        <v>5000</v>
      </c>
      <c r="G32" s="34">
        <v>460</v>
      </c>
      <c r="H32" s="34">
        <v>70</v>
      </c>
      <c r="I32" s="49">
        <v>0.9</v>
      </c>
      <c r="J32" s="36">
        <v>233.51</v>
      </c>
      <c r="K32" s="36">
        <v>151.97999999999999</v>
      </c>
      <c r="L32" s="36">
        <v>2.04</v>
      </c>
      <c r="M32" s="36">
        <v>2.8</v>
      </c>
      <c r="N32" s="50">
        <v>0.65085007066078537</v>
      </c>
      <c r="O32" s="13"/>
      <c r="P32" s="3" t="s">
        <v>69</v>
      </c>
      <c r="Q32" s="34">
        <v>5000</v>
      </c>
      <c r="R32" s="34">
        <v>310</v>
      </c>
      <c r="S32" s="34">
        <v>70</v>
      </c>
      <c r="T32" s="49">
        <v>0.6</v>
      </c>
      <c r="U32" s="36">
        <v>284.67</v>
      </c>
      <c r="V32" s="36">
        <v>175.4</v>
      </c>
      <c r="W32" s="36">
        <v>3.44</v>
      </c>
      <c r="X32" s="36">
        <v>3.83</v>
      </c>
      <c r="Y32" s="50">
        <v>0.61615203569044863</v>
      </c>
      <c r="Z32" s="50">
        <v>1.0563140799031114</v>
      </c>
      <c r="AA32" s="3">
        <v>0.60460000000000003</v>
      </c>
      <c r="AB32" s="3" t="s">
        <v>251</v>
      </c>
      <c r="AC32" s="3">
        <v>4</v>
      </c>
      <c r="AD32" s="36">
        <v>61.545509683343504</v>
      </c>
      <c r="AE32" s="36">
        <v>38.454490316656496</v>
      </c>
      <c r="AF32">
        <f t="shared" si="0"/>
        <v>0.38454490316656498</v>
      </c>
      <c r="AG32" s="95">
        <f t="shared" si="1"/>
        <v>-0.47030142360132587</v>
      </c>
      <c r="AH32" s="4"/>
    </row>
    <row r="33" spans="1:37" x14ac:dyDescent="0.35">
      <c r="A33" s="4"/>
      <c r="B33" s="41" t="s">
        <v>7</v>
      </c>
      <c r="C33" s="3" t="s">
        <v>162</v>
      </c>
      <c r="D33" s="39" t="s">
        <v>238</v>
      </c>
      <c r="E33" s="3" t="s">
        <v>250</v>
      </c>
      <c r="F33" s="34">
        <v>5000</v>
      </c>
      <c r="G33" s="34">
        <v>460</v>
      </c>
      <c r="H33" s="34">
        <v>70</v>
      </c>
      <c r="I33" s="49">
        <v>0.9</v>
      </c>
      <c r="J33" s="36">
        <v>240.26</v>
      </c>
      <c r="K33" s="36">
        <v>156.09</v>
      </c>
      <c r="L33" s="36">
        <v>2.0699999999999998</v>
      </c>
      <c r="M33" s="36">
        <v>2.42</v>
      </c>
      <c r="N33" s="50">
        <v>0.64967118954465997</v>
      </c>
      <c r="O33" s="13"/>
      <c r="P33" s="3" t="s">
        <v>69</v>
      </c>
      <c r="Q33" s="34">
        <v>5000</v>
      </c>
      <c r="R33" s="34">
        <v>310</v>
      </c>
      <c r="S33" s="34">
        <v>70</v>
      </c>
      <c r="T33" s="49">
        <v>0.6</v>
      </c>
      <c r="U33" s="36">
        <v>288.27999999999997</v>
      </c>
      <c r="V33" s="36">
        <v>174.96</v>
      </c>
      <c r="W33" s="36">
        <v>3.78</v>
      </c>
      <c r="X33" s="36">
        <v>3.39</v>
      </c>
      <c r="Y33" s="50">
        <v>0.6069099486610241</v>
      </c>
      <c r="Z33" s="50">
        <v>1.070457307509914</v>
      </c>
      <c r="AA33" s="3">
        <v>0.60460000000000003</v>
      </c>
      <c r="AB33" s="3" t="s">
        <v>251</v>
      </c>
      <c r="AC33" s="3">
        <v>4</v>
      </c>
      <c r="AD33" s="36">
        <v>61.812959133250359</v>
      </c>
      <c r="AE33" s="36">
        <v>38.187040866749641</v>
      </c>
      <c r="AF33">
        <f t="shared" si="0"/>
        <v>0.38187040866749644</v>
      </c>
      <c r="AG33" s="95">
        <f t="shared" si="1"/>
        <v>-0.48161682346334062</v>
      </c>
      <c r="AH33" s="4"/>
    </row>
    <row r="34" spans="1:37" x14ac:dyDescent="0.35">
      <c r="A34" s="4"/>
      <c r="B34" s="41" t="s">
        <v>7</v>
      </c>
      <c r="C34" s="3" t="s">
        <v>163</v>
      </c>
      <c r="D34" s="39" t="s">
        <v>238</v>
      </c>
      <c r="E34" s="3" t="s">
        <v>250</v>
      </c>
      <c r="F34" s="34">
        <v>5000</v>
      </c>
      <c r="G34" s="34">
        <v>460</v>
      </c>
      <c r="H34" s="34">
        <v>70</v>
      </c>
      <c r="I34" s="49">
        <v>0.9</v>
      </c>
      <c r="J34" s="36">
        <v>229.05</v>
      </c>
      <c r="K34" s="36">
        <v>146.09</v>
      </c>
      <c r="L34" s="36">
        <v>2.2400000000000002</v>
      </c>
      <c r="M34" s="36">
        <v>3</v>
      </c>
      <c r="N34" s="50">
        <v>0.63780833879065701</v>
      </c>
      <c r="O34" s="13"/>
      <c r="P34" s="3" t="s">
        <v>69</v>
      </c>
      <c r="Q34" s="34">
        <v>5000</v>
      </c>
      <c r="R34" s="34">
        <v>310</v>
      </c>
      <c r="S34" s="34">
        <v>70</v>
      </c>
      <c r="T34" s="49">
        <v>0.6</v>
      </c>
      <c r="U34" s="36">
        <v>282.44</v>
      </c>
      <c r="V34" s="36">
        <v>168.23</v>
      </c>
      <c r="W34" s="36">
        <v>2.98</v>
      </c>
      <c r="X34" s="36">
        <v>3.18</v>
      </c>
      <c r="Y34" s="50">
        <v>0.59563093046310722</v>
      </c>
      <c r="Z34" s="50">
        <v>1.07081131313103</v>
      </c>
      <c r="AA34" s="3">
        <v>0.60460000000000003</v>
      </c>
      <c r="AB34" s="3" t="s">
        <v>251</v>
      </c>
      <c r="AC34" s="3">
        <v>4</v>
      </c>
      <c r="AD34" s="36">
        <v>61.819627769573025</v>
      </c>
      <c r="AE34" s="36">
        <v>38.180372230426975</v>
      </c>
      <c r="AF34">
        <f t="shared" si="0"/>
        <v>0.38180372230426979</v>
      </c>
      <c r="AG34" s="95">
        <f t="shared" si="1"/>
        <v>-0.48189934788191552</v>
      </c>
      <c r="AH34" s="4"/>
    </row>
    <row r="35" spans="1:37" x14ac:dyDescent="0.35">
      <c r="A35" s="4"/>
      <c r="B35" s="41" t="s">
        <v>7</v>
      </c>
      <c r="C35" s="3" t="s">
        <v>164</v>
      </c>
      <c r="D35" s="39" t="s">
        <v>238</v>
      </c>
      <c r="E35" s="3" t="s">
        <v>250</v>
      </c>
      <c r="F35" s="34">
        <v>5000</v>
      </c>
      <c r="G35" s="34">
        <v>460</v>
      </c>
      <c r="H35" s="34">
        <v>70</v>
      </c>
      <c r="I35" s="49">
        <v>1.1000000000000001</v>
      </c>
      <c r="J35" s="36">
        <v>239.06</v>
      </c>
      <c r="K35" s="36">
        <v>155.11000000000001</v>
      </c>
      <c r="L35" s="36">
        <v>2.04</v>
      </c>
      <c r="M35" s="36">
        <v>2.46</v>
      </c>
      <c r="N35" s="50">
        <v>0.64883292897180633</v>
      </c>
      <c r="O35" s="13"/>
      <c r="P35" s="3" t="s">
        <v>69</v>
      </c>
      <c r="Q35" s="34">
        <v>4829</v>
      </c>
      <c r="R35" s="34">
        <v>310</v>
      </c>
      <c r="S35" s="34">
        <v>70</v>
      </c>
      <c r="T35" s="49">
        <v>0.8</v>
      </c>
      <c r="U35" s="36">
        <v>278.27</v>
      </c>
      <c r="V35" s="36">
        <v>171.68</v>
      </c>
      <c r="W35" s="36">
        <v>3.13</v>
      </c>
      <c r="X35" s="36">
        <v>4.0599999999999996</v>
      </c>
      <c r="Y35" s="50">
        <v>0.61695475617206319</v>
      </c>
      <c r="Z35" s="50">
        <v>1.0516701953925007</v>
      </c>
      <c r="AA35" s="3">
        <v>0.60460000000000003</v>
      </c>
      <c r="AB35" s="3" t="s">
        <v>251</v>
      </c>
      <c r="AC35" s="3">
        <v>4</v>
      </c>
      <c r="AD35" s="36">
        <v>61.457253172092905</v>
      </c>
      <c r="AE35" s="36">
        <v>38.542746827907095</v>
      </c>
      <c r="AF35">
        <f t="shared" si="0"/>
        <v>0.38542746827907098</v>
      </c>
      <c r="AG35" s="95">
        <f t="shared" si="1"/>
        <v>-0.4665739301896733</v>
      </c>
      <c r="AH35" s="4"/>
    </row>
    <row r="36" spans="1:37" x14ac:dyDescent="0.35">
      <c r="A36" s="4"/>
      <c r="B36" s="41" t="s">
        <v>7</v>
      </c>
      <c r="C36" s="3" t="s">
        <v>165</v>
      </c>
      <c r="D36" s="39" t="s">
        <v>238</v>
      </c>
      <c r="E36" s="3" t="s">
        <v>250</v>
      </c>
      <c r="F36" s="34">
        <v>5000</v>
      </c>
      <c r="G36" s="34">
        <v>460</v>
      </c>
      <c r="H36" s="34">
        <v>70</v>
      </c>
      <c r="I36" s="49">
        <v>0.9</v>
      </c>
      <c r="J36" s="36">
        <v>234.87</v>
      </c>
      <c r="K36" s="36">
        <v>154.55000000000001</v>
      </c>
      <c r="L36" s="36">
        <v>1.93</v>
      </c>
      <c r="M36" s="36">
        <v>2.27</v>
      </c>
      <c r="N36" s="50">
        <v>0.65802358751649848</v>
      </c>
      <c r="O36" s="13"/>
      <c r="P36" s="3" t="s">
        <v>69</v>
      </c>
      <c r="Q36" s="34">
        <v>5000</v>
      </c>
      <c r="R36" s="34">
        <v>310</v>
      </c>
      <c r="S36" s="34">
        <v>70</v>
      </c>
      <c r="T36" s="49">
        <v>0.5</v>
      </c>
      <c r="U36" s="36">
        <v>278.52999999999997</v>
      </c>
      <c r="V36" s="36">
        <v>173.83</v>
      </c>
      <c r="W36" s="36">
        <v>2.7</v>
      </c>
      <c r="X36" s="36">
        <v>3.17</v>
      </c>
      <c r="Y36" s="50">
        <v>0.6240979427709763</v>
      </c>
      <c r="Z36" s="50">
        <v>1.0543594881836869</v>
      </c>
      <c r="AA36" s="3">
        <v>0.60460000000000003</v>
      </c>
      <c r="AB36" s="3" t="s">
        <v>251</v>
      </c>
      <c r="AC36" s="3">
        <v>4</v>
      </c>
      <c r="AD36" s="36">
        <v>61.50838964469164</v>
      </c>
      <c r="AE36" s="36">
        <v>38.49161035530836</v>
      </c>
      <c r="AF36">
        <f t="shared" si="0"/>
        <v>0.38491610355308359</v>
      </c>
      <c r="AG36" s="95">
        <f t="shared" si="1"/>
        <v>-0.46873327779722695</v>
      </c>
      <c r="AH36" s="4"/>
    </row>
    <row r="37" spans="1:37" x14ac:dyDescent="0.35">
      <c r="A37" s="4"/>
      <c r="B37" s="41" t="s">
        <v>7</v>
      </c>
      <c r="C37" s="3" t="s">
        <v>166</v>
      </c>
      <c r="D37" s="39" t="s">
        <v>238</v>
      </c>
      <c r="E37" s="3" t="s">
        <v>250</v>
      </c>
      <c r="F37" s="34">
        <v>5000</v>
      </c>
      <c r="G37" s="34">
        <v>460</v>
      </c>
      <c r="H37" s="34">
        <v>70</v>
      </c>
      <c r="I37" s="49">
        <v>0.9</v>
      </c>
      <c r="J37" s="36">
        <v>228.18</v>
      </c>
      <c r="K37" s="36">
        <v>148.80000000000001</v>
      </c>
      <c r="L37" s="36">
        <v>2.1</v>
      </c>
      <c r="M37" s="36">
        <v>3.66</v>
      </c>
      <c r="N37" s="50">
        <v>0.6521167499342625</v>
      </c>
      <c r="O37" s="13"/>
      <c r="P37" s="3" t="s">
        <v>69</v>
      </c>
      <c r="Q37" s="34">
        <v>5000</v>
      </c>
      <c r="R37" s="34">
        <v>310</v>
      </c>
      <c r="S37" s="34">
        <v>70</v>
      </c>
      <c r="T37" s="49">
        <v>0.5</v>
      </c>
      <c r="U37" s="36">
        <v>273.67</v>
      </c>
      <c r="V37" s="36">
        <v>172.16</v>
      </c>
      <c r="W37" s="36">
        <v>2.66</v>
      </c>
      <c r="X37" s="36">
        <v>3.61</v>
      </c>
      <c r="Y37" s="50">
        <v>0.62907881755398831</v>
      </c>
      <c r="Z37" s="50">
        <v>1.0366216946707112</v>
      </c>
      <c r="AA37" s="3">
        <v>0.60460000000000003</v>
      </c>
      <c r="AB37" s="3" t="s">
        <v>251</v>
      </c>
      <c r="AC37" s="3">
        <v>4</v>
      </c>
      <c r="AD37" s="36">
        <v>61.16973470758488</v>
      </c>
      <c r="AE37" s="36">
        <v>38.83026529241512</v>
      </c>
      <c r="AF37">
        <f t="shared" si="0"/>
        <v>0.38830265292415123</v>
      </c>
      <c r="AG37" s="95">
        <f t="shared" si="1"/>
        <v>-0.45445256040469351</v>
      </c>
      <c r="AH37" s="4"/>
    </row>
    <row r="38" spans="1:37" x14ac:dyDescent="0.35">
      <c r="A38" s="4"/>
      <c r="B38" s="41" t="s">
        <v>7</v>
      </c>
      <c r="C38" s="3" t="s">
        <v>167</v>
      </c>
      <c r="D38" s="39" t="s">
        <v>238</v>
      </c>
      <c r="E38" s="3" t="s">
        <v>250</v>
      </c>
      <c r="F38" s="34">
        <v>5000</v>
      </c>
      <c r="G38" s="34">
        <v>460</v>
      </c>
      <c r="H38" s="34">
        <v>70</v>
      </c>
      <c r="I38" s="49">
        <v>0.9</v>
      </c>
      <c r="J38" s="36">
        <v>232.57</v>
      </c>
      <c r="K38" s="36">
        <v>151.87</v>
      </c>
      <c r="L38" s="36">
        <v>1.85</v>
      </c>
      <c r="M38" s="36">
        <v>2.56</v>
      </c>
      <c r="N38" s="50">
        <v>0.65300769660747304</v>
      </c>
      <c r="O38" s="13"/>
      <c r="P38" s="3" t="s">
        <v>69</v>
      </c>
      <c r="Q38" s="34">
        <v>5000</v>
      </c>
      <c r="R38" s="34">
        <v>310</v>
      </c>
      <c r="S38" s="34">
        <v>70</v>
      </c>
      <c r="T38" s="49">
        <v>0.5</v>
      </c>
      <c r="U38" s="36">
        <v>266.52</v>
      </c>
      <c r="V38" s="36">
        <v>168.9</v>
      </c>
      <c r="W38" s="36">
        <v>2.95</v>
      </c>
      <c r="X38" s="36">
        <v>4</v>
      </c>
      <c r="Y38" s="50">
        <v>0.63372354795137331</v>
      </c>
      <c r="Z38" s="50">
        <v>1.0304299070445453</v>
      </c>
      <c r="AA38" s="3">
        <v>0.60460000000000003</v>
      </c>
      <c r="AB38" s="3" t="s">
        <v>251</v>
      </c>
      <c r="AC38" s="3">
        <v>4</v>
      </c>
      <c r="AD38" s="36">
        <v>61.050747928808633</v>
      </c>
      <c r="AE38" s="36">
        <v>38.949252071191367</v>
      </c>
      <c r="AF38">
        <f t="shared" si="0"/>
        <v>0.3894925207119137</v>
      </c>
      <c r="AG38" s="95">
        <f t="shared" si="1"/>
        <v>-0.44944588171548255</v>
      </c>
      <c r="AH38" s="4"/>
    </row>
    <row r="39" spans="1:37" x14ac:dyDescent="0.35">
      <c r="A39" s="4"/>
      <c r="B39" s="41" t="s">
        <v>7</v>
      </c>
      <c r="C39" s="3" t="s">
        <v>168</v>
      </c>
      <c r="D39" s="39" t="s">
        <v>238</v>
      </c>
      <c r="E39" s="3" t="s">
        <v>250</v>
      </c>
      <c r="F39" s="34">
        <v>5000</v>
      </c>
      <c r="G39" s="34">
        <v>460</v>
      </c>
      <c r="H39" s="34">
        <v>70</v>
      </c>
      <c r="I39" s="49">
        <v>1.1000000000000001</v>
      </c>
      <c r="J39" s="36">
        <v>218.83</v>
      </c>
      <c r="K39" s="36">
        <v>141.46</v>
      </c>
      <c r="L39" s="36">
        <v>2.58</v>
      </c>
      <c r="M39" s="36">
        <v>4.0999999999999996</v>
      </c>
      <c r="N39" s="50">
        <v>0.64643787414888265</v>
      </c>
      <c r="O39" s="13"/>
      <c r="P39" s="3" t="s">
        <v>69</v>
      </c>
      <c r="Q39" s="34">
        <v>5000</v>
      </c>
      <c r="R39" s="34">
        <v>310</v>
      </c>
      <c r="S39" s="34">
        <v>70</v>
      </c>
      <c r="T39" s="49">
        <v>0.9</v>
      </c>
      <c r="U39" s="36">
        <v>257.22000000000003</v>
      </c>
      <c r="V39" s="36">
        <v>157.04</v>
      </c>
      <c r="W39" s="36">
        <v>3.39</v>
      </c>
      <c r="X39" s="36">
        <v>4</v>
      </c>
      <c r="Y39" s="50">
        <v>0.61052795272529348</v>
      </c>
      <c r="Z39" s="50">
        <v>1.05881781704391</v>
      </c>
      <c r="AA39" s="3">
        <v>0.60460000000000003</v>
      </c>
      <c r="AB39" s="3" t="s">
        <v>251</v>
      </c>
      <c r="AC39" s="3">
        <v>4</v>
      </c>
      <c r="AD39" s="36">
        <v>61.593002043276655</v>
      </c>
      <c r="AE39" s="36">
        <v>38.406997956723345</v>
      </c>
      <c r="AF39">
        <f t="shared" si="0"/>
        <v>0.38406997956723343</v>
      </c>
      <c r="AG39" s="95">
        <f t="shared" si="1"/>
        <v>-0.47230857944597393</v>
      </c>
      <c r="AH39" s="4"/>
    </row>
    <row r="40" spans="1:37" x14ac:dyDescent="0.35">
      <c r="A40" s="4"/>
      <c r="B40" s="41" t="s">
        <v>7</v>
      </c>
      <c r="C40" s="3" t="s">
        <v>169</v>
      </c>
      <c r="D40" s="39" t="s">
        <v>238</v>
      </c>
      <c r="E40" s="3" t="s">
        <v>250</v>
      </c>
      <c r="F40" s="34">
        <v>5000</v>
      </c>
      <c r="G40" s="34">
        <v>460</v>
      </c>
      <c r="H40" s="34">
        <v>70</v>
      </c>
      <c r="I40" s="49">
        <v>1.1000000000000001</v>
      </c>
      <c r="J40" s="36">
        <v>231.79</v>
      </c>
      <c r="K40" s="36">
        <v>152.07</v>
      </c>
      <c r="L40" s="36">
        <v>1.9</v>
      </c>
      <c r="M40" s="36">
        <v>2.59</v>
      </c>
      <c r="N40" s="50">
        <v>0.65606799257949</v>
      </c>
      <c r="O40" s="13"/>
      <c r="P40" s="3" t="s">
        <v>69</v>
      </c>
      <c r="Q40" s="34">
        <v>3722</v>
      </c>
      <c r="R40" s="34">
        <v>310</v>
      </c>
      <c r="S40" s="34">
        <v>70</v>
      </c>
      <c r="T40" s="49">
        <v>0.9</v>
      </c>
      <c r="U40" s="36">
        <v>269.43</v>
      </c>
      <c r="V40" s="36">
        <v>168.19</v>
      </c>
      <c r="W40" s="36">
        <v>3.04</v>
      </c>
      <c r="X40" s="36">
        <v>3.97</v>
      </c>
      <c r="Y40" s="50">
        <v>0.62424377389303343</v>
      </c>
      <c r="Z40" s="50">
        <v>1.0509804342748796</v>
      </c>
      <c r="AA40" s="3">
        <v>0.60460000000000003</v>
      </c>
      <c r="AB40" s="3" t="s">
        <v>251</v>
      </c>
      <c r="AC40" s="3">
        <v>4</v>
      </c>
      <c r="AD40" s="36">
        <v>61.444125574438388</v>
      </c>
      <c r="AE40" s="36">
        <v>38.555874425561612</v>
      </c>
      <c r="AF40">
        <f t="shared" si="0"/>
        <v>0.38555874425561615</v>
      </c>
      <c r="AG40" s="95">
        <f t="shared" si="1"/>
        <v>-0.46601976162649184</v>
      </c>
      <c r="AH40" s="4"/>
    </row>
    <row r="41" spans="1:37" x14ac:dyDescent="0.35">
      <c r="A41" s="4"/>
      <c r="B41" s="41" t="s">
        <v>7</v>
      </c>
      <c r="C41" s="3" t="s">
        <v>170</v>
      </c>
      <c r="D41" s="39" t="s">
        <v>238</v>
      </c>
      <c r="E41" s="3" t="s">
        <v>250</v>
      </c>
      <c r="F41" s="34">
        <v>5000</v>
      </c>
      <c r="G41" s="34">
        <v>460</v>
      </c>
      <c r="H41" s="34">
        <v>70</v>
      </c>
      <c r="I41" s="49">
        <v>1.1000000000000001</v>
      </c>
      <c r="J41" s="36">
        <v>219</v>
      </c>
      <c r="K41" s="36">
        <v>144.13</v>
      </c>
      <c r="L41" s="36">
        <v>2.48</v>
      </c>
      <c r="M41" s="36">
        <v>4.01</v>
      </c>
      <c r="N41" s="50">
        <v>0.65812785388127848</v>
      </c>
      <c r="O41" s="13"/>
      <c r="P41" s="3" t="s">
        <v>69</v>
      </c>
      <c r="Q41" s="34">
        <v>5000</v>
      </c>
      <c r="R41" s="34">
        <v>310</v>
      </c>
      <c r="S41" s="34">
        <v>70</v>
      </c>
      <c r="T41" s="49">
        <v>0.8</v>
      </c>
      <c r="U41" s="36">
        <v>267.36</v>
      </c>
      <c r="V41" s="36">
        <v>169.41</v>
      </c>
      <c r="W41" s="36">
        <v>3.37</v>
      </c>
      <c r="X41" s="36">
        <v>4.91</v>
      </c>
      <c r="Y41" s="50">
        <v>0.63364003590664264</v>
      </c>
      <c r="Z41" s="50">
        <v>1.038646260632186</v>
      </c>
      <c r="AA41" s="3">
        <v>0.60460000000000003</v>
      </c>
      <c r="AB41" s="3" t="s">
        <v>251</v>
      </c>
      <c r="AC41" s="3">
        <v>4</v>
      </c>
      <c r="AD41" s="36">
        <v>61.20855317133509</v>
      </c>
      <c r="AE41" s="36">
        <v>38.79144682866491</v>
      </c>
      <c r="AF41">
        <f t="shared" si="0"/>
        <v>0.38791446828664911</v>
      </c>
      <c r="AG41" s="95">
        <f t="shared" si="1"/>
        <v>-0.45608715768662383</v>
      </c>
      <c r="AH41" s="4"/>
    </row>
    <row r="42" spans="1:37" x14ac:dyDescent="0.35">
      <c r="A42" s="4"/>
      <c r="B42" s="41" t="s">
        <v>7</v>
      </c>
      <c r="C42" s="3" t="s">
        <v>171</v>
      </c>
      <c r="D42" s="39" t="s">
        <v>238</v>
      </c>
      <c r="E42" s="3" t="s">
        <v>250</v>
      </c>
      <c r="F42" s="34">
        <v>5000</v>
      </c>
      <c r="G42" s="34">
        <v>460</v>
      </c>
      <c r="H42" s="34">
        <v>70</v>
      </c>
      <c r="I42" s="49">
        <v>1.1000000000000001</v>
      </c>
      <c r="J42" s="36">
        <v>229.64</v>
      </c>
      <c r="K42" s="36">
        <v>152.21</v>
      </c>
      <c r="L42" s="36">
        <v>1.96</v>
      </c>
      <c r="M42" s="36">
        <v>2.57</v>
      </c>
      <c r="N42" s="50">
        <v>0.66282006619055922</v>
      </c>
      <c r="O42" s="13"/>
      <c r="P42" s="3" t="s">
        <v>69</v>
      </c>
      <c r="Q42" s="34">
        <v>5000</v>
      </c>
      <c r="R42" s="34">
        <v>310</v>
      </c>
      <c r="S42" s="34">
        <v>70</v>
      </c>
      <c r="T42" s="49">
        <v>0.8</v>
      </c>
      <c r="U42" s="36">
        <v>267.31</v>
      </c>
      <c r="V42" s="36">
        <v>165.36</v>
      </c>
      <c r="W42" s="36">
        <v>2.85</v>
      </c>
      <c r="X42" s="36">
        <v>3.21</v>
      </c>
      <c r="Y42" s="50">
        <v>0.61860760914294266</v>
      </c>
      <c r="Z42" s="50">
        <v>1.0714709233998452</v>
      </c>
      <c r="AA42" s="3">
        <v>0.60460000000000003</v>
      </c>
      <c r="AB42" s="3" t="s">
        <v>251</v>
      </c>
      <c r="AC42" s="3">
        <v>4</v>
      </c>
      <c r="AD42" s="36">
        <v>61.832049968716127</v>
      </c>
      <c r="AE42" s="36">
        <v>38.167950031283873</v>
      </c>
      <c r="AF42">
        <f t="shared" si="0"/>
        <v>0.38167950031283876</v>
      </c>
      <c r="AG42" s="95">
        <f t="shared" si="1"/>
        <v>-0.48242567890638638</v>
      </c>
      <c r="AH42" s="4"/>
    </row>
    <row r="43" spans="1:37" x14ac:dyDescent="0.35">
      <c r="A43" s="4"/>
      <c r="B43" s="41" t="s">
        <v>7</v>
      </c>
      <c r="C43" s="3" t="s">
        <v>172</v>
      </c>
      <c r="D43" s="39" t="s">
        <v>238</v>
      </c>
      <c r="E43" s="3" t="s">
        <v>250</v>
      </c>
      <c r="F43" s="34">
        <v>5000</v>
      </c>
      <c r="G43" s="34">
        <v>460</v>
      </c>
      <c r="H43" s="34">
        <v>70</v>
      </c>
      <c r="I43" s="49">
        <v>1.3</v>
      </c>
      <c r="J43" s="36">
        <v>215.66</v>
      </c>
      <c r="K43" s="36">
        <v>140.49</v>
      </c>
      <c r="L43" s="36">
        <v>2.61</v>
      </c>
      <c r="M43" s="36">
        <v>3.48</v>
      </c>
      <c r="N43" s="50">
        <v>0.65144208476305299</v>
      </c>
      <c r="O43" s="13"/>
      <c r="P43" s="3" t="s">
        <v>69</v>
      </c>
      <c r="Q43" s="34">
        <v>4978</v>
      </c>
      <c r="R43" s="34">
        <v>310</v>
      </c>
      <c r="S43" s="34">
        <v>70</v>
      </c>
      <c r="T43" s="49">
        <v>1</v>
      </c>
      <c r="U43" s="36">
        <v>260.61</v>
      </c>
      <c r="V43" s="36">
        <v>162.41</v>
      </c>
      <c r="W43" s="36">
        <v>3.76</v>
      </c>
      <c r="X43" s="36">
        <v>5.28</v>
      </c>
      <c r="Y43" s="50">
        <v>0.62319174245040476</v>
      </c>
      <c r="Z43" s="50">
        <v>1.0453317019278323</v>
      </c>
      <c r="AA43" s="3">
        <v>0.60460000000000003</v>
      </c>
      <c r="AB43" s="3" t="s">
        <v>251</v>
      </c>
      <c r="AC43" s="3">
        <v>4</v>
      </c>
      <c r="AD43" s="36">
        <v>61.33643466402944</v>
      </c>
      <c r="AE43" s="36">
        <v>38.66356533597056</v>
      </c>
      <c r="AF43">
        <f t="shared" si="0"/>
        <v>0.38663565335970562</v>
      </c>
      <c r="AG43" s="95">
        <f t="shared" si="1"/>
        <v>-0.46147634044372576</v>
      </c>
      <c r="AH43" s="4"/>
    </row>
    <row r="44" spans="1:37" x14ac:dyDescent="0.35">
      <c r="A44" s="4"/>
      <c r="B44" s="41" t="s">
        <v>7</v>
      </c>
      <c r="C44" s="3" t="s">
        <v>173</v>
      </c>
      <c r="D44" s="39" t="s">
        <v>238</v>
      </c>
      <c r="E44" s="3" t="s">
        <v>250</v>
      </c>
      <c r="F44" s="34">
        <v>5000</v>
      </c>
      <c r="G44" s="34">
        <v>460</v>
      </c>
      <c r="H44" s="34">
        <v>70</v>
      </c>
      <c r="I44" s="49">
        <v>0.9</v>
      </c>
      <c r="J44" s="36">
        <v>236.3</v>
      </c>
      <c r="K44" s="36">
        <v>156.94</v>
      </c>
      <c r="L44" s="36">
        <v>1.85</v>
      </c>
      <c r="M44" s="36">
        <v>2.15</v>
      </c>
      <c r="N44" s="50">
        <v>0.66415573423614049</v>
      </c>
      <c r="O44" s="13"/>
      <c r="P44" s="3" t="s">
        <v>69</v>
      </c>
      <c r="Q44" s="34">
        <v>5000</v>
      </c>
      <c r="R44" s="34">
        <v>310</v>
      </c>
      <c r="S44" s="34">
        <v>70</v>
      </c>
      <c r="T44" s="49">
        <v>0.7</v>
      </c>
      <c r="U44" s="36">
        <v>275.01</v>
      </c>
      <c r="V44" s="36">
        <v>168.45</v>
      </c>
      <c r="W44" s="36">
        <v>3.48</v>
      </c>
      <c r="X44" s="36">
        <v>3.59</v>
      </c>
      <c r="Y44" s="50">
        <v>0.61252318097523728</v>
      </c>
      <c r="Z44" s="50">
        <v>1.0842948558758148</v>
      </c>
      <c r="AA44" s="3">
        <v>0.60460000000000003</v>
      </c>
      <c r="AB44" s="3" t="s">
        <v>251</v>
      </c>
      <c r="AC44" s="3">
        <v>4</v>
      </c>
      <c r="AD44" s="36">
        <v>62.072707983200239</v>
      </c>
      <c r="AE44" s="36">
        <v>37.927292016799761</v>
      </c>
      <c r="AF44">
        <f t="shared" si="0"/>
        <v>0.37927292016799763</v>
      </c>
      <c r="AG44" s="95">
        <f t="shared" si="1"/>
        <v>-0.49263544844435425</v>
      </c>
      <c r="AH44" s="4"/>
    </row>
    <row r="45" spans="1:37" x14ac:dyDescent="0.35">
      <c r="A45" s="4"/>
      <c r="B45" s="214" t="s">
        <v>7</v>
      </c>
      <c r="C45" s="220" t="s">
        <v>174</v>
      </c>
      <c r="D45" s="221" t="s">
        <v>238</v>
      </c>
      <c r="E45" s="220" t="s">
        <v>250</v>
      </c>
      <c r="F45" s="222">
        <v>5000</v>
      </c>
      <c r="G45" s="222">
        <v>460</v>
      </c>
      <c r="H45" s="222">
        <v>70</v>
      </c>
      <c r="I45" s="223">
        <v>0.9</v>
      </c>
      <c r="J45" s="224">
        <v>227.87</v>
      </c>
      <c r="K45" s="224">
        <v>150.22999999999999</v>
      </c>
      <c r="L45" s="224">
        <v>2.14</v>
      </c>
      <c r="M45" s="224">
        <v>2.72</v>
      </c>
      <c r="N45" s="225">
        <v>0.65927941370079424</v>
      </c>
      <c r="O45" s="13"/>
      <c r="P45" s="220" t="s">
        <v>69</v>
      </c>
      <c r="Q45" s="222">
        <v>5000</v>
      </c>
      <c r="R45" s="222">
        <v>310</v>
      </c>
      <c r="S45" s="222">
        <v>70</v>
      </c>
      <c r="T45" s="223">
        <v>0.6</v>
      </c>
      <c r="U45" s="224">
        <v>273.02</v>
      </c>
      <c r="V45" s="224">
        <v>167.46</v>
      </c>
      <c r="W45" s="224">
        <v>3.05</v>
      </c>
      <c r="X45" s="224">
        <v>3.33</v>
      </c>
      <c r="Y45" s="225">
        <v>0.61336165848655788</v>
      </c>
      <c r="Z45" s="225">
        <v>1.0748624479194482</v>
      </c>
      <c r="AA45" s="220">
        <v>0.60460000000000003</v>
      </c>
      <c r="AB45" s="220" t="s">
        <v>251</v>
      </c>
      <c r="AC45" s="220">
        <v>4</v>
      </c>
      <c r="AD45" s="224">
        <v>61.895853397053777</v>
      </c>
      <c r="AE45" s="224">
        <v>38.104146602946223</v>
      </c>
      <c r="AF45" s="226">
        <f t="shared" si="0"/>
        <v>0.38104146602946226</v>
      </c>
      <c r="AG45" s="227">
        <f t="shared" si="1"/>
        <v>-0.48513007777408557</v>
      </c>
      <c r="AH45" s="4"/>
      <c r="AI45" s="91" t="s">
        <v>417</v>
      </c>
      <c r="AJ45" s="7"/>
      <c r="AK45" s="4"/>
    </row>
    <row r="46" spans="1:37" x14ac:dyDescent="0.35">
      <c r="A46" s="4"/>
      <c r="B46" s="42" t="s">
        <v>8</v>
      </c>
      <c r="C46" s="3" t="s">
        <v>175</v>
      </c>
      <c r="D46" s="39" t="s">
        <v>238</v>
      </c>
      <c r="E46" s="3" t="s">
        <v>250</v>
      </c>
      <c r="F46" s="34">
        <v>5000</v>
      </c>
      <c r="G46" s="34">
        <v>460</v>
      </c>
      <c r="H46" s="34">
        <v>70</v>
      </c>
      <c r="I46" s="49">
        <v>1.2</v>
      </c>
      <c r="J46" s="36">
        <v>233.73</v>
      </c>
      <c r="K46" s="36">
        <v>296.86</v>
      </c>
      <c r="L46" s="36">
        <v>2.25</v>
      </c>
      <c r="M46" s="36">
        <v>2.23</v>
      </c>
      <c r="N46" s="50">
        <v>1.2700979762974374</v>
      </c>
      <c r="O46" s="13"/>
      <c r="P46" s="3" t="s">
        <v>69</v>
      </c>
      <c r="Q46" s="34">
        <v>5000</v>
      </c>
      <c r="R46" s="34">
        <v>300</v>
      </c>
      <c r="S46" s="34">
        <v>50</v>
      </c>
      <c r="T46" s="49">
        <v>0.8</v>
      </c>
      <c r="U46" s="36">
        <v>212.29</v>
      </c>
      <c r="V46" s="36">
        <v>257.64</v>
      </c>
      <c r="W46" s="36">
        <v>4.2</v>
      </c>
      <c r="X46" s="36">
        <v>4.5</v>
      </c>
      <c r="Y46" s="50">
        <v>1.2136228743699655</v>
      </c>
      <c r="Z46" s="50">
        <v>1.0465343090676253</v>
      </c>
      <c r="AA46" s="3">
        <v>0.60460000000000003</v>
      </c>
      <c r="AB46" s="3" t="s">
        <v>251</v>
      </c>
      <c r="AC46" s="3">
        <v>4</v>
      </c>
      <c r="AD46" s="36">
        <v>61.359389418826524</v>
      </c>
      <c r="AE46" s="36">
        <v>38.640610581173476</v>
      </c>
      <c r="AF46">
        <f t="shared" si="0"/>
        <v>0.38640610581173479</v>
      </c>
      <c r="AG46" s="95">
        <f t="shared" si="1"/>
        <v>-0.46244439519842395</v>
      </c>
      <c r="AH46" s="4"/>
      <c r="AI46" s="42" t="s">
        <v>8</v>
      </c>
      <c r="AK46" s="4"/>
    </row>
    <row r="47" spans="1:37" x14ac:dyDescent="0.35">
      <c r="A47" s="4"/>
      <c r="B47" s="42" t="s">
        <v>8</v>
      </c>
      <c r="C47" s="3" t="s">
        <v>180</v>
      </c>
      <c r="D47" s="39" t="s">
        <v>238</v>
      </c>
      <c r="E47" s="3" t="s">
        <v>250</v>
      </c>
      <c r="F47" s="34">
        <v>5000</v>
      </c>
      <c r="G47" s="34">
        <v>460</v>
      </c>
      <c r="H47" s="34">
        <v>70</v>
      </c>
      <c r="I47" s="49">
        <v>1.2</v>
      </c>
      <c r="J47" s="36">
        <v>229.44</v>
      </c>
      <c r="K47" s="36">
        <v>286</v>
      </c>
      <c r="L47" s="36">
        <v>2.38</v>
      </c>
      <c r="M47" s="36">
        <v>2.37</v>
      </c>
      <c r="N47" s="50">
        <v>1.2465132496513249</v>
      </c>
      <c r="O47" s="13"/>
      <c r="P47" s="3" t="s">
        <v>69</v>
      </c>
      <c r="Q47" s="34">
        <v>5000</v>
      </c>
      <c r="R47" s="34">
        <v>300</v>
      </c>
      <c r="S47" s="34">
        <v>50</v>
      </c>
      <c r="T47" s="49">
        <v>0.8</v>
      </c>
      <c r="U47" s="36">
        <v>204.61</v>
      </c>
      <c r="V47" s="36">
        <v>247.99</v>
      </c>
      <c r="W47" s="36">
        <v>4.0199999999999996</v>
      </c>
      <c r="X47" s="36">
        <v>4.16</v>
      </c>
      <c r="Y47" s="50">
        <v>1.2120130980890473</v>
      </c>
      <c r="Z47" s="50">
        <v>1.0284651639628921</v>
      </c>
      <c r="AA47" s="3">
        <v>0.60460000000000003</v>
      </c>
      <c r="AB47" s="3" t="s">
        <v>251</v>
      </c>
      <c r="AC47" s="3">
        <v>4</v>
      </c>
      <c r="AD47" s="36">
        <v>61.012907081273916</v>
      </c>
      <c r="AE47" s="36">
        <v>38.987092918726084</v>
      </c>
      <c r="AF47">
        <f t="shared" si="0"/>
        <v>0.38987092918726085</v>
      </c>
      <c r="AG47" s="95">
        <f t="shared" si="1"/>
        <v>-0.4478547927358329</v>
      </c>
      <c r="AH47" s="4"/>
      <c r="AI47" t="s">
        <v>0</v>
      </c>
      <c r="AJ47" s="22">
        <f>MIN(AE46:AE72)</f>
        <v>38.01170706210678</v>
      </c>
      <c r="AK47" s="4"/>
    </row>
    <row r="48" spans="1:37" x14ac:dyDescent="0.35">
      <c r="A48" s="4"/>
      <c r="B48" s="42" t="s">
        <v>8</v>
      </c>
      <c r="C48" s="3" t="s">
        <v>186</v>
      </c>
      <c r="D48" s="39" t="s">
        <v>238</v>
      </c>
      <c r="E48" s="3" t="s">
        <v>250</v>
      </c>
      <c r="F48" s="34">
        <v>5000</v>
      </c>
      <c r="G48" s="34">
        <v>460</v>
      </c>
      <c r="H48" s="34">
        <v>70</v>
      </c>
      <c r="I48" s="49">
        <v>1.2</v>
      </c>
      <c r="J48" s="36">
        <v>220.64</v>
      </c>
      <c r="K48" s="36">
        <v>272.49</v>
      </c>
      <c r="L48" s="36">
        <v>5.4</v>
      </c>
      <c r="M48" s="36">
        <v>2.72</v>
      </c>
      <c r="N48" s="50">
        <v>1.2349981870920959</v>
      </c>
      <c r="O48" s="13"/>
      <c r="P48" s="3" t="s">
        <v>69</v>
      </c>
      <c r="Q48" s="34">
        <v>5000</v>
      </c>
      <c r="R48" s="34">
        <v>300</v>
      </c>
      <c r="S48" s="34">
        <v>50</v>
      </c>
      <c r="T48" s="49">
        <v>0.8</v>
      </c>
      <c r="U48" s="36">
        <v>201.68</v>
      </c>
      <c r="V48" s="36">
        <v>230.67</v>
      </c>
      <c r="W48" s="36">
        <v>4.59</v>
      </c>
      <c r="X48" s="36">
        <v>3.52</v>
      </c>
      <c r="Y48" s="50">
        <v>1.1437425624752082</v>
      </c>
      <c r="Z48" s="50">
        <v>1.0797868572971514</v>
      </c>
      <c r="AA48" s="3">
        <v>0.60460000000000003</v>
      </c>
      <c r="AB48" s="3" t="s">
        <v>251</v>
      </c>
      <c r="AC48" s="3">
        <v>4</v>
      </c>
      <c r="AD48" s="36">
        <v>61.98829293789322</v>
      </c>
      <c r="AE48" s="36">
        <v>38.01170706210678</v>
      </c>
      <c r="AF48">
        <f t="shared" si="0"/>
        <v>0.38011707062106781</v>
      </c>
      <c r="AG48" s="95">
        <f t="shared" si="1"/>
        <v>-0.48905135077224149</v>
      </c>
      <c r="AH48" s="4"/>
      <c r="AI48" t="s">
        <v>1</v>
      </c>
      <c r="AJ48" s="22">
        <f>PERCENTILE(AE46:AE72,0.05)</f>
        <v>38.124496318691051</v>
      </c>
      <c r="AK48" s="4"/>
    </row>
    <row r="49" spans="1:37" x14ac:dyDescent="0.35">
      <c r="A49" s="4"/>
      <c r="B49" s="42" t="s">
        <v>8</v>
      </c>
      <c r="C49" s="3" t="s">
        <v>192</v>
      </c>
      <c r="D49" s="39" t="s">
        <v>238</v>
      </c>
      <c r="E49" s="3" t="s">
        <v>250</v>
      </c>
      <c r="F49" s="34">
        <v>5000</v>
      </c>
      <c r="G49" s="34">
        <v>460</v>
      </c>
      <c r="H49" s="34">
        <v>70</v>
      </c>
      <c r="I49" s="49">
        <v>1.2</v>
      </c>
      <c r="J49" s="36">
        <v>240.57</v>
      </c>
      <c r="K49" s="36">
        <v>303.45</v>
      </c>
      <c r="L49" s="36">
        <v>2.42</v>
      </c>
      <c r="M49" s="36">
        <v>2.61</v>
      </c>
      <c r="N49" s="50">
        <v>1.2613792243421873</v>
      </c>
      <c r="O49" s="13"/>
      <c r="P49" s="3" t="s">
        <v>69</v>
      </c>
      <c r="Q49" s="34">
        <v>5000</v>
      </c>
      <c r="R49" s="34">
        <v>300</v>
      </c>
      <c r="S49" s="34">
        <v>50</v>
      </c>
      <c r="T49" s="49">
        <v>0.8</v>
      </c>
      <c r="U49" s="36">
        <v>214.51</v>
      </c>
      <c r="V49" s="36">
        <v>256.58</v>
      </c>
      <c r="W49" s="36">
        <v>4.59</v>
      </c>
      <c r="X49" s="36">
        <v>3.88</v>
      </c>
      <c r="Y49" s="50">
        <v>1.196121392942054</v>
      </c>
      <c r="Z49" s="50">
        <v>1.0545578666055133</v>
      </c>
      <c r="AA49" s="3">
        <v>0.60460000000000003</v>
      </c>
      <c r="AB49" s="3" t="s">
        <v>251</v>
      </c>
      <c r="AC49" s="3">
        <v>4</v>
      </c>
      <c r="AD49" s="36">
        <v>61.512158859506641</v>
      </c>
      <c r="AE49" s="36">
        <v>38.487841140493359</v>
      </c>
      <c r="AF49">
        <f t="shared" si="0"/>
        <v>0.38487841140493362</v>
      </c>
      <c r="AG49" s="95">
        <f t="shared" si="1"/>
        <v>-0.46889248342284917</v>
      </c>
      <c r="AH49" s="4"/>
      <c r="AI49" s="24" t="s">
        <v>34</v>
      </c>
      <c r="AJ49" s="48">
        <f>AVERAGE(AE46:AE72)</f>
        <v>38.609459415464414</v>
      </c>
      <c r="AK49" s="4"/>
    </row>
    <row r="50" spans="1:37" x14ac:dyDescent="0.35">
      <c r="A50" s="4"/>
      <c r="B50" s="42" t="s">
        <v>8</v>
      </c>
      <c r="C50" s="3" t="s">
        <v>206</v>
      </c>
      <c r="D50" s="39" t="s">
        <v>238</v>
      </c>
      <c r="E50" s="3" t="s">
        <v>250</v>
      </c>
      <c r="F50" s="34">
        <v>5000</v>
      </c>
      <c r="G50" s="34">
        <v>460</v>
      </c>
      <c r="H50" s="34">
        <v>80</v>
      </c>
      <c r="I50" s="49">
        <v>0.9</v>
      </c>
      <c r="J50" s="36">
        <v>245.23</v>
      </c>
      <c r="K50" s="36">
        <v>304.29000000000002</v>
      </c>
      <c r="L50" s="36">
        <v>2.04</v>
      </c>
      <c r="M50" s="36">
        <v>2.38</v>
      </c>
      <c r="N50" s="50">
        <v>1.2408351343636588</v>
      </c>
      <c r="O50" s="13"/>
      <c r="P50" s="3" t="s">
        <v>69</v>
      </c>
      <c r="Q50" s="34">
        <v>5000</v>
      </c>
      <c r="R50" s="34">
        <v>310</v>
      </c>
      <c r="S50" s="34">
        <v>80</v>
      </c>
      <c r="T50" s="49">
        <v>0.8</v>
      </c>
      <c r="U50" s="36">
        <v>270.26</v>
      </c>
      <c r="V50" s="36">
        <v>319.45</v>
      </c>
      <c r="W50" s="36">
        <v>2.94</v>
      </c>
      <c r="X50" s="36">
        <v>2.94</v>
      </c>
      <c r="Y50" s="50">
        <v>1.1820099163768223</v>
      </c>
      <c r="Z50" s="50">
        <v>1.0497671103869852</v>
      </c>
      <c r="AA50" s="3">
        <v>0.60460000000000003</v>
      </c>
      <c r="AB50" s="3" t="s">
        <v>251</v>
      </c>
      <c r="AC50" s="3">
        <v>4</v>
      </c>
      <c r="AD50" s="36">
        <v>61.421021662458486</v>
      </c>
      <c r="AE50" s="36">
        <v>38.578978337541514</v>
      </c>
      <c r="AF50">
        <f t="shared" si="0"/>
        <v>0.38578978337541514</v>
      </c>
      <c r="AG50" s="95">
        <f t="shared" si="1"/>
        <v>-0.46504462344326986</v>
      </c>
      <c r="AH50" s="4"/>
      <c r="AI50" t="s">
        <v>2</v>
      </c>
      <c r="AJ50" s="22">
        <f>PERCENTILE(AE46:AE72,0.95)</f>
        <v>38.972449279681385</v>
      </c>
      <c r="AK50" s="4"/>
    </row>
    <row r="51" spans="1:37" x14ac:dyDescent="0.35">
      <c r="A51" s="4"/>
      <c r="B51" s="42" t="s">
        <v>8</v>
      </c>
      <c r="C51" s="3" t="s">
        <v>207</v>
      </c>
      <c r="D51" s="39" t="s">
        <v>238</v>
      </c>
      <c r="E51" s="3" t="s">
        <v>250</v>
      </c>
      <c r="F51" s="34">
        <v>5000</v>
      </c>
      <c r="G51" s="34">
        <v>460</v>
      </c>
      <c r="H51" s="34">
        <v>80</v>
      </c>
      <c r="I51" s="49">
        <v>0.9</v>
      </c>
      <c r="J51" s="36">
        <v>248.29</v>
      </c>
      <c r="K51" s="36">
        <v>309.41000000000003</v>
      </c>
      <c r="L51" s="36">
        <v>1.67</v>
      </c>
      <c r="M51" s="36">
        <v>1.85</v>
      </c>
      <c r="N51" s="50">
        <v>1.2461637601192155</v>
      </c>
      <c r="O51" s="13"/>
      <c r="P51" s="3" t="s">
        <v>69</v>
      </c>
      <c r="Q51" s="34">
        <v>5000</v>
      </c>
      <c r="R51" s="34">
        <v>310</v>
      </c>
      <c r="S51" s="34">
        <v>80</v>
      </c>
      <c r="T51" s="49">
        <v>0.8</v>
      </c>
      <c r="U51" s="36">
        <v>280.16000000000003</v>
      </c>
      <c r="V51" s="36">
        <v>328.09</v>
      </c>
      <c r="W51" s="36">
        <v>3.1</v>
      </c>
      <c r="X51" s="36">
        <v>2.95</v>
      </c>
      <c r="Y51" s="50">
        <v>1.1710808109651625</v>
      </c>
      <c r="Z51" s="50">
        <v>1.0641142340059115</v>
      </c>
      <c r="AA51" s="3">
        <v>0.60460000000000003</v>
      </c>
      <c r="AB51" s="3" t="s">
        <v>251</v>
      </c>
      <c r="AC51" s="3">
        <v>4</v>
      </c>
      <c r="AD51" s="36">
        <v>61.693259190604934</v>
      </c>
      <c r="AE51" s="36">
        <v>38.306740809395066</v>
      </c>
      <c r="AF51">
        <f t="shared" si="0"/>
        <v>0.38306740809395068</v>
      </c>
      <c r="AG51" s="95">
        <f t="shared" si="1"/>
        <v>-0.47654879262947125</v>
      </c>
      <c r="AH51" s="4"/>
      <c r="AI51" t="s">
        <v>3</v>
      </c>
      <c r="AJ51" s="22">
        <f>MAX(AE46:AE72)</f>
        <v>39.022047017626193</v>
      </c>
      <c r="AK51" s="4"/>
    </row>
    <row r="52" spans="1:37" x14ac:dyDescent="0.35">
      <c r="A52" s="4"/>
      <c r="B52" s="42" t="s">
        <v>8</v>
      </c>
      <c r="C52" s="3" t="s">
        <v>208</v>
      </c>
      <c r="D52" s="39" t="s">
        <v>238</v>
      </c>
      <c r="E52" s="3" t="s">
        <v>250</v>
      </c>
      <c r="F52" s="34">
        <v>5000</v>
      </c>
      <c r="G52" s="34">
        <v>460</v>
      </c>
      <c r="H52" s="34">
        <v>80</v>
      </c>
      <c r="I52" s="49">
        <v>0.9</v>
      </c>
      <c r="J52" s="36">
        <v>245.14</v>
      </c>
      <c r="K52" s="36">
        <v>307.39</v>
      </c>
      <c r="L52" s="36">
        <v>2.2200000000000002</v>
      </c>
      <c r="M52" s="36">
        <v>1.84</v>
      </c>
      <c r="N52" s="50">
        <v>1.2539365260667374</v>
      </c>
      <c r="O52" s="13"/>
      <c r="P52" s="3" t="s">
        <v>69</v>
      </c>
      <c r="Q52" s="34">
        <v>4817</v>
      </c>
      <c r="R52" s="34">
        <v>310</v>
      </c>
      <c r="S52" s="34">
        <v>80</v>
      </c>
      <c r="T52" s="49">
        <v>0.8</v>
      </c>
      <c r="U52" s="36">
        <v>283.99</v>
      </c>
      <c r="V52" s="36">
        <v>337.27</v>
      </c>
      <c r="W52" s="36">
        <v>3.84</v>
      </c>
      <c r="X52" s="36">
        <v>3.29</v>
      </c>
      <c r="Y52" s="50">
        <v>1.1876122398676008</v>
      </c>
      <c r="Z52" s="50">
        <v>1.0558467519722858</v>
      </c>
      <c r="AA52" s="3">
        <v>0.60460000000000003</v>
      </c>
      <c r="AB52" s="3" t="s">
        <v>251</v>
      </c>
      <c r="AC52" s="3">
        <v>4</v>
      </c>
      <c r="AD52" s="36">
        <v>61.536638096436413</v>
      </c>
      <c r="AE52" s="36">
        <v>38.463361903563587</v>
      </c>
      <c r="AF52">
        <f t="shared" si="0"/>
        <v>0.38463361903563587</v>
      </c>
      <c r="AG52" s="95">
        <f t="shared" si="1"/>
        <v>-0.46992658950496374</v>
      </c>
      <c r="AH52" s="4"/>
      <c r="AI52" s="24" t="s">
        <v>54</v>
      </c>
      <c r="AJ52" s="48">
        <f>STDEVA(AE46:AE72)</f>
        <v>0.28725574284823741</v>
      </c>
      <c r="AK52" s="4"/>
    </row>
    <row r="53" spans="1:37" x14ac:dyDescent="0.35">
      <c r="A53" s="4"/>
      <c r="B53" s="42" t="s">
        <v>8</v>
      </c>
      <c r="C53" s="3" t="s">
        <v>209</v>
      </c>
      <c r="D53" s="39" t="s">
        <v>238</v>
      </c>
      <c r="E53" s="3" t="s">
        <v>250</v>
      </c>
      <c r="F53" s="34">
        <v>5000</v>
      </c>
      <c r="G53" s="34">
        <v>460</v>
      </c>
      <c r="H53" s="34">
        <v>80</v>
      </c>
      <c r="I53" s="49">
        <v>0.9</v>
      </c>
      <c r="J53" s="36">
        <v>232.4</v>
      </c>
      <c r="K53" s="36">
        <v>287.70999999999998</v>
      </c>
      <c r="L53" s="36">
        <v>2.5</v>
      </c>
      <c r="M53" s="36">
        <v>2.84</v>
      </c>
      <c r="N53" s="50">
        <v>1.2379948364888123</v>
      </c>
      <c r="O53" s="13"/>
      <c r="P53" s="3" t="s">
        <v>69</v>
      </c>
      <c r="Q53" s="34">
        <v>5000</v>
      </c>
      <c r="R53" s="34">
        <v>310</v>
      </c>
      <c r="S53" s="34">
        <v>80</v>
      </c>
      <c r="T53" s="49">
        <v>0.8</v>
      </c>
      <c r="U53" s="36">
        <v>256.91000000000003</v>
      </c>
      <c r="V53" s="36">
        <v>298.42</v>
      </c>
      <c r="W53" s="36">
        <v>4.01</v>
      </c>
      <c r="X53" s="36">
        <v>3.61</v>
      </c>
      <c r="Y53" s="50">
        <v>1.1615740920945077</v>
      </c>
      <c r="Z53" s="50">
        <v>1.0657906756998217</v>
      </c>
      <c r="AA53" s="3">
        <v>0.60460000000000003</v>
      </c>
      <c r="AB53" s="3" t="s">
        <v>251</v>
      </c>
      <c r="AC53" s="3">
        <v>4</v>
      </c>
      <c r="AD53" s="36">
        <v>61.724934288969756</v>
      </c>
      <c r="AE53" s="36">
        <v>38.275065711030244</v>
      </c>
      <c r="AF53">
        <f t="shared" si="0"/>
        <v>0.38275065711030243</v>
      </c>
      <c r="AG53" s="95">
        <f t="shared" si="1"/>
        <v>-0.47788931229783016</v>
      </c>
      <c r="AH53" s="4"/>
      <c r="AI53" t="s">
        <v>4</v>
      </c>
      <c r="AJ53">
        <v>27</v>
      </c>
      <c r="AK53" s="4"/>
    </row>
    <row r="54" spans="1:37" x14ac:dyDescent="0.35">
      <c r="A54" s="4"/>
      <c r="B54" s="42" t="s">
        <v>8</v>
      </c>
      <c r="C54" s="3" t="s">
        <v>210</v>
      </c>
      <c r="D54" s="39" t="s">
        <v>238</v>
      </c>
      <c r="E54" s="3" t="s">
        <v>250</v>
      </c>
      <c r="F54" s="34">
        <v>5000</v>
      </c>
      <c r="G54" s="34">
        <v>460</v>
      </c>
      <c r="H54" s="34">
        <v>80</v>
      </c>
      <c r="I54" s="49">
        <v>0.9</v>
      </c>
      <c r="J54" s="36">
        <v>237.24</v>
      </c>
      <c r="K54" s="36">
        <v>303.05</v>
      </c>
      <c r="L54" s="36">
        <v>1.94</v>
      </c>
      <c r="M54" s="36">
        <v>2.46</v>
      </c>
      <c r="N54" s="50">
        <v>1.2773984151070645</v>
      </c>
      <c r="O54" s="13"/>
      <c r="P54" s="3" t="s">
        <v>69</v>
      </c>
      <c r="Q54" s="34">
        <v>5000</v>
      </c>
      <c r="R54" s="34">
        <v>310</v>
      </c>
      <c r="S54" s="34">
        <v>80</v>
      </c>
      <c r="T54" s="49">
        <v>0.7</v>
      </c>
      <c r="U54" s="36">
        <v>282.73</v>
      </c>
      <c r="V54" s="36">
        <v>342.75</v>
      </c>
      <c r="W54" s="36">
        <v>2.33</v>
      </c>
      <c r="X54" s="36">
        <v>2.65</v>
      </c>
      <c r="Y54" s="50">
        <v>1.212287341279666</v>
      </c>
      <c r="Z54" s="50">
        <v>1.053709274699403</v>
      </c>
      <c r="AA54" s="3">
        <v>0.60460000000000003</v>
      </c>
      <c r="AB54" s="3" t="s">
        <v>251</v>
      </c>
      <c r="AC54" s="3">
        <v>4</v>
      </c>
      <c r="AD54" s="36">
        <v>61.496032698599933</v>
      </c>
      <c r="AE54" s="36">
        <v>38.503967301400067</v>
      </c>
      <c r="AF54">
        <f t="shared" si="0"/>
        <v>0.38503967301400066</v>
      </c>
      <c r="AG54" s="95">
        <f t="shared" si="1"/>
        <v>-0.46821138099142973</v>
      </c>
      <c r="AH54" s="4"/>
      <c r="AI54" s="4"/>
      <c r="AJ54" s="4"/>
      <c r="AK54" s="4"/>
    </row>
    <row r="55" spans="1:37" x14ac:dyDescent="0.35">
      <c r="A55" s="4"/>
      <c r="B55" s="42" t="s">
        <v>8</v>
      </c>
      <c r="C55" s="3" t="s">
        <v>211</v>
      </c>
      <c r="D55" s="39" t="s">
        <v>238</v>
      </c>
      <c r="E55" s="3" t="s">
        <v>250</v>
      </c>
      <c r="F55" s="34">
        <v>5000</v>
      </c>
      <c r="G55" s="34">
        <v>460</v>
      </c>
      <c r="H55" s="34">
        <v>80</v>
      </c>
      <c r="I55" s="49">
        <v>0.9</v>
      </c>
      <c r="J55" s="36">
        <v>234.55</v>
      </c>
      <c r="K55" s="36">
        <v>288.62</v>
      </c>
      <c r="L55" s="36">
        <v>1.94</v>
      </c>
      <c r="M55" s="36">
        <v>2.15</v>
      </c>
      <c r="N55" s="50">
        <v>1.2305265401833296</v>
      </c>
      <c r="O55" s="13"/>
      <c r="P55" s="3" t="s">
        <v>69</v>
      </c>
      <c r="Q55" s="34">
        <v>5000</v>
      </c>
      <c r="R55" s="34">
        <v>310</v>
      </c>
      <c r="S55" s="34">
        <v>80</v>
      </c>
      <c r="T55" s="49">
        <v>0.7</v>
      </c>
      <c r="U55" s="36">
        <v>249.51</v>
      </c>
      <c r="V55" s="36">
        <v>295.37</v>
      </c>
      <c r="W55" s="36">
        <v>4.3600000000000003</v>
      </c>
      <c r="X55" s="36">
        <v>4.55</v>
      </c>
      <c r="Y55" s="50">
        <v>1.1838002484870347</v>
      </c>
      <c r="Z55" s="50">
        <v>1.0394714325799592</v>
      </c>
      <c r="AA55" s="3">
        <v>0.60460000000000003</v>
      </c>
      <c r="AB55" s="3" t="s">
        <v>251</v>
      </c>
      <c r="AC55" s="3">
        <v>4</v>
      </c>
      <c r="AD55" s="36">
        <v>61.224362500785944</v>
      </c>
      <c r="AE55" s="36">
        <v>38.775637499214056</v>
      </c>
      <c r="AF55">
        <f t="shared" si="0"/>
        <v>0.38775637499214055</v>
      </c>
      <c r="AG55" s="95">
        <f t="shared" si="1"/>
        <v>-0.45675304047064486</v>
      </c>
      <c r="AH55" s="4"/>
    </row>
    <row r="56" spans="1:37" x14ac:dyDescent="0.35">
      <c r="A56" s="4"/>
      <c r="B56" s="42" t="s">
        <v>8</v>
      </c>
      <c r="C56" s="3" t="s">
        <v>212</v>
      </c>
      <c r="D56" s="39" t="s">
        <v>238</v>
      </c>
      <c r="E56" s="3" t="s">
        <v>250</v>
      </c>
      <c r="F56" s="34">
        <v>5000</v>
      </c>
      <c r="G56" s="34">
        <v>460</v>
      </c>
      <c r="H56" s="34">
        <v>80</v>
      </c>
      <c r="I56" s="49">
        <v>0.6</v>
      </c>
      <c r="J56" s="36">
        <v>243.29</v>
      </c>
      <c r="K56" s="36">
        <v>304.08</v>
      </c>
      <c r="L56" s="36">
        <v>3.31</v>
      </c>
      <c r="M56" s="36">
        <v>3.56</v>
      </c>
      <c r="N56" s="50">
        <v>1.2498664145669776</v>
      </c>
      <c r="O56" s="13"/>
      <c r="P56" s="3" t="s">
        <v>69</v>
      </c>
      <c r="Q56" s="34">
        <v>5000</v>
      </c>
      <c r="R56" s="34">
        <v>310</v>
      </c>
      <c r="S56" s="34">
        <v>80</v>
      </c>
      <c r="T56" s="49">
        <v>0.4</v>
      </c>
      <c r="U56" s="36">
        <v>225.25</v>
      </c>
      <c r="V56" s="36">
        <v>269.41000000000003</v>
      </c>
      <c r="W56" s="36">
        <v>4.12</v>
      </c>
      <c r="X56" s="36">
        <v>4.33</v>
      </c>
      <c r="Y56" s="50">
        <v>1.196048834628191</v>
      </c>
      <c r="Z56" s="50">
        <v>1.0449961392717853</v>
      </c>
      <c r="AA56" s="3">
        <v>0.60460000000000003</v>
      </c>
      <c r="AB56" s="3" t="s">
        <v>251</v>
      </c>
      <c r="AC56" s="3">
        <v>4</v>
      </c>
      <c r="AD56" s="36">
        <v>61.33002694983788</v>
      </c>
      <c r="AE56" s="36">
        <v>38.66997305016212</v>
      </c>
      <c r="AF56">
        <f t="shared" si="0"/>
        <v>0.38669973050162121</v>
      </c>
      <c r="AG56" s="95">
        <f t="shared" si="1"/>
        <v>-0.46120615036073193</v>
      </c>
      <c r="AH56" s="4"/>
    </row>
    <row r="57" spans="1:37" x14ac:dyDescent="0.35">
      <c r="A57" s="4"/>
      <c r="B57" s="42" t="s">
        <v>8</v>
      </c>
      <c r="C57" s="3" t="s">
        <v>213</v>
      </c>
      <c r="D57" s="39" t="s">
        <v>238</v>
      </c>
      <c r="E57" s="3" t="s">
        <v>250</v>
      </c>
      <c r="F57" s="34">
        <v>5000</v>
      </c>
      <c r="G57" s="34">
        <v>460</v>
      </c>
      <c r="H57" s="34">
        <v>80</v>
      </c>
      <c r="I57" s="49">
        <v>0.7</v>
      </c>
      <c r="J57" s="36">
        <v>238.02</v>
      </c>
      <c r="K57" s="36">
        <v>301.12</v>
      </c>
      <c r="L57" s="36">
        <v>3</v>
      </c>
      <c r="M57" s="36">
        <v>2.63</v>
      </c>
      <c r="N57" s="50">
        <v>1.2651037727922023</v>
      </c>
      <c r="O57" s="13"/>
      <c r="P57" s="3" t="s">
        <v>69</v>
      </c>
      <c r="Q57" s="34">
        <v>5000</v>
      </c>
      <c r="R57" s="34">
        <v>310</v>
      </c>
      <c r="S57" s="34">
        <v>80</v>
      </c>
      <c r="T57" s="49">
        <v>0.4</v>
      </c>
      <c r="U57" s="36">
        <v>208.34</v>
      </c>
      <c r="V57" s="36">
        <v>248.52</v>
      </c>
      <c r="W57" s="36">
        <v>4.2</v>
      </c>
      <c r="X57" s="36">
        <v>4.5</v>
      </c>
      <c r="Y57" s="50">
        <v>1.1928578285494864</v>
      </c>
      <c r="Z57" s="50">
        <v>1.0605654274244625</v>
      </c>
      <c r="AA57" s="3">
        <v>0.60460000000000003</v>
      </c>
      <c r="AB57" s="3" t="s">
        <v>251</v>
      </c>
      <c r="AC57" s="3">
        <v>4</v>
      </c>
      <c r="AD57" s="36">
        <v>61.626114193939493</v>
      </c>
      <c r="AE57" s="36">
        <v>38.373885806060507</v>
      </c>
      <c r="AF57">
        <f t="shared" si="0"/>
        <v>0.38373885806060509</v>
      </c>
      <c r="AG57" s="95">
        <f t="shared" si="1"/>
        <v>-0.47370854130951034</v>
      </c>
      <c r="AH57" s="4"/>
    </row>
    <row r="58" spans="1:37" x14ac:dyDescent="0.35">
      <c r="A58" s="4"/>
      <c r="B58" s="42" t="s">
        <v>8</v>
      </c>
      <c r="C58" s="3" t="s">
        <v>214</v>
      </c>
      <c r="D58" s="39" t="s">
        <v>238</v>
      </c>
      <c r="E58" s="3" t="s">
        <v>250</v>
      </c>
      <c r="F58" s="34">
        <v>5000</v>
      </c>
      <c r="G58" s="34">
        <v>460</v>
      </c>
      <c r="H58" s="34">
        <v>80</v>
      </c>
      <c r="I58" s="49">
        <v>0.6</v>
      </c>
      <c r="J58" s="36">
        <v>250.13</v>
      </c>
      <c r="K58" s="36">
        <v>320</v>
      </c>
      <c r="L58" s="36">
        <v>2.8</v>
      </c>
      <c r="M58" s="36">
        <v>2.57</v>
      </c>
      <c r="N58" s="50">
        <v>1.2793347459321154</v>
      </c>
      <c r="O58" s="13"/>
      <c r="P58" s="3" t="s">
        <v>69</v>
      </c>
      <c r="Q58" s="34">
        <v>5000</v>
      </c>
      <c r="R58" s="34">
        <v>310</v>
      </c>
      <c r="S58" s="34">
        <v>80</v>
      </c>
      <c r="T58" s="49">
        <v>0.4</v>
      </c>
      <c r="U58" s="36">
        <v>210.93</v>
      </c>
      <c r="V58" s="36">
        <v>251.23</v>
      </c>
      <c r="W58" s="36">
        <v>3.59</v>
      </c>
      <c r="X58" s="36">
        <v>3.4</v>
      </c>
      <c r="Y58" s="50">
        <v>1.1910586450481202</v>
      </c>
      <c r="Z58" s="50">
        <v>1.0741156627769817</v>
      </c>
      <c r="AA58" s="3">
        <v>0.60460000000000003</v>
      </c>
      <c r="AB58" s="3" t="s">
        <v>251</v>
      </c>
      <c r="AC58" s="3">
        <v>4</v>
      </c>
      <c r="AD58" s="36">
        <v>61.881814164701396</v>
      </c>
      <c r="AE58" s="36">
        <v>38.118185835298604</v>
      </c>
      <c r="AF58">
        <f t="shared" si="0"/>
        <v>0.38118185835298607</v>
      </c>
      <c r="AG58" s="95">
        <f t="shared" si="1"/>
        <v>-0.48453485597540119</v>
      </c>
      <c r="AH58" s="4"/>
    </row>
    <row r="59" spans="1:37" x14ac:dyDescent="0.35">
      <c r="A59" s="4"/>
      <c r="B59" s="42" t="s">
        <v>8</v>
      </c>
      <c r="C59" s="3" t="s">
        <v>215</v>
      </c>
      <c r="D59" s="39" t="s">
        <v>238</v>
      </c>
      <c r="E59" s="3" t="s">
        <v>250</v>
      </c>
      <c r="F59" s="34">
        <v>5000</v>
      </c>
      <c r="G59" s="34">
        <v>460</v>
      </c>
      <c r="H59" s="34">
        <v>80</v>
      </c>
      <c r="I59" s="49">
        <v>0.6</v>
      </c>
      <c r="J59" s="36">
        <v>244.65</v>
      </c>
      <c r="K59" s="36">
        <v>307.69</v>
      </c>
      <c r="L59" s="36">
        <v>2.84</v>
      </c>
      <c r="M59" s="36">
        <v>2.75</v>
      </c>
      <c r="N59" s="50">
        <v>1.2576742284896791</v>
      </c>
      <c r="O59" s="13"/>
      <c r="P59" s="3" t="s">
        <v>69</v>
      </c>
      <c r="Q59" s="34">
        <v>5000</v>
      </c>
      <c r="R59" s="34">
        <v>310</v>
      </c>
      <c r="S59" s="34">
        <v>80</v>
      </c>
      <c r="T59" s="49">
        <v>0.5</v>
      </c>
      <c r="U59" s="36">
        <v>219.69</v>
      </c>
      <c r="V59" s="36">
        <v>258.87</v>
      </c>
      <c r="W59" s="36">
        <v>2.84</v>
      </c>
      <c r="X59" s="36">
        <v>2.91</v>
      </c>
      <c r="Y59" s="50">
        <v>1.1783422094769904</v>
      </c>
      <c r="Z59" s="50">
        <v>1.0673251101205146</v>
      </c>
      <c r="AA59" s="3">
        <v>0.60460000000000003</v>
      </c>
      <c r="AB59" s="3" t="s">
        <v>251</v>
      </c>
      <c r="AC59" s="3">
        <v>4</v>
      </c>
      <c r="AD59" s="36">
        <v>61.753901652871768</v>
      </c>
      <c r="AE59" s="36">
        <v>38.246098347128232</v>
      </c>
      <c r="AF59">
        <f t="shared" si="0"/>
        <v>0.38246098347128232</v>
      </c>
      <c r="AG59" s="95">
        <f t="shared" si="1"/>
        <v>-0.47911560710077505</v>
      </c>
      <c r="AH59" s="4"/>
    </row>
    <row r="60" spans="1:37" x14ac:dyDescent="0.35">
      <c r="A60" s="4"/>
      <c r="B60" s="42" t="s">
        <v>8</v>
      </c>
      <c r="C60" s="3" t="s">
        <v>216</v>
      </c>
      <c r="D60" s="39" t="s">
        <v>238</v>
      </c>
      <c r="E60" s="3" t="s">
        <v>250</v>
      </c>
      <c r="F60" s="34">
        <v>5000</v>
      </c>
      <c r="G60" s="34">
        <v>460</v>
      </c>
      <c r="H60" s="34">
        <v>70</v>
      </c>
      <c r="I60" s="49">
        <v>0.5</v>
      </c>
      <c r="J60" s="36">
        <v>234.57</v>
      </c>
      <c r="K60" s="36">
        <v>286.94</v>
      </c>
      <c r="L60" s="36">
        <v>1.79</v>
      </c>
      <c r="M60" s="36">
        <v>2.0299999999999998</v>
      </c>
      <c r="N60" s="50">
        <v>1.2232595813616405</v>
      </c>
      <c r="O60" s="13"/>
      <c r="P60" s="3" t="s">
        <v>69</v>
      </c>
      <c r="Q60" s="34">
        <v>5000</v>
      </c>
      <c r="R60" s="34">
        <v>300</v>
      </c>
      <c r="S60" s="34">
        <v>70</v>
      </c>
      <c r="T60" s="49">
        <v>0.2</v>
      </c>
      <c r="U60" s="36">
        <v>235.63</v>
      </c>
      <c r="V60" s="36">
        <v>279.57</v>
      </c>
      <c r="W60" s="36">
        <v>2.15</v>
      </c>
      <c r="X60" s="36">
        <v>2.69</v>
      </c>
      <c r="Y60" s="50">
        <v>1.1864788015108432</v>
      </c>
      <c r="Z60" s="50">
        <v>1.0309999469050448</v>
      </c>
      <c r="AA60" s="3">
        <v>0.60460000000000003</v>
      </c>
      <c r="AB60" s="3" t="s">
        <v>251</v>
      </c>
      <c r="AC60" s="3">
        <v>4</v>
      </c>
      <c r="AD60" s="36">
        <v>61.061719211422904</v>
      </c>
      <c r="AE60" s="36">
        <v>38.938280788577096</v>
      </c>
      <c r="AF60">
        <f t="shared" si="0"/>
        <v>0.38938280788577095</v>
      </c>
      <c r="AG60" s="95">
        <f t="shared" si="1"/>
        <v>-0.44990729430791437</v>
      </c>
      <c r="AH60" s="4"/>
    </row>
    <row r="61" spans="1:37" x14ac:dyDescent="0.35">
      <c r="A61" s="4"/>
      <c r="B61" s="42" t="s">
        <v>8</v>
      </c>
      <c r="C61" s="3" t="s">
        <v>225</v>
      </c>
      <c r="D61" s="39" t="s">
        <v>238</v>
      </c>
      <c r="E61" s="3" t="s">
        <v>250</v>
      </c>
      <c r="F61" s="34">
        <v>5000</v>
      </c>
      <c r="G61" s="34">
        <v>460</v>
      </c>
      <c r="H61" s="34">
        <v>70</v>
      </c>
      <c r="I61" s="49">
        <v>0.5</v>
      </c>
      <c r="J61" s="36">
        <v>225.8</v>
      </c>
      <c r="K61" s="36">
        <v>278.88</v>
      </c>
      <c r="L61" s="36">
        <v>1.82</v>
      </c>
      <c r="M61" s="36">
        <v>1.83</v>
      </c>
      <c r="N61" s="50">
        <v>1.2350752878653675</v>
      </c>
      <c r="O61" s="13"/>
      <c r="P61" s="3" t="s">
        <v>69</v>
      </c>
      <c r="Q61" s="34">
        <v>5000</v>
      </c>
      <c r="R61" s="34">
        <v>300</v>
      </c>
      <c r="S61" s="34">
        <v>70</v>
      </c>
      <c r="T61" s="49">
        <v>0.3</v>
      </c>
      <c r="U61" s="36">
        <v>214.71</v>
      </c>
      <c r="V61" s="36">
        <v>254.84</v>
      </c>
      <c r="W61" s="36">
        <v>2.4900000000000002</v>
      </c>
      <c r="X61" s="36">
        <v>2.93</v>
      </c>
      <c r="Y61" s="50">
        <v>1.1869032648688929</v>
      </c>
      <c r="Z61" s="50">
        <v>1.0405863092825816</v>
      </c>
      <c r="AA61" s="3">
        <v>0.60460000000000003</v>
      </c>
      <c r="AB61" s="3" t="s">
        <v>251</v>
      </c>
      <c r="AC61" s="3">
        <v>4</v>
      </c>
      <c r="AD61" s="36">
        <v>61.245710957140396</v>
      </c>
      <c r="AE61" s="36">
        <v>38.754289042859604</v>
      </c>
      <c r="AF61">
        <f t="shared" si="0"/>
        <v>0.38754289042859602</v>
      </c>
      <c r="AG61" s="95">
        <f t="shared" si="1"/>
        <v>-0.45765238713216599</v>
      </c>
      <c r="AH61" s="4"/>
    </row>
    <row r="62" spans="1:37" x14ac:dyDescent="0.35">
      <c r="A62" s="4"/>
      <c r="B62" s="42" t="s">
        <v>8</v>
      </c>
      <c r="C62" s="3" t="s">
        <v>227</v>
      </c>
      <c r="D62" s="39" t="s">
        <v>238</v>
      </c>
      <c r="E62" s="3" t="s">
        <v>250</v>
      </c>
      <c r="F62" s="34">
        <v>5000</v>
      </c>
      <c r="G62" s="34">
        <v>460</v>
      </c>
      <c r="H62" s="34">
        <v>70</v>
      </c>
      <c r="I62" s="49">
        <v>0.5</v>
      </c>
      <c r="J62" s="36">
        <v>215.26</v>
      </c>
      <c r="K62" s="36">
        <v>267.68</v>
      </c>
      <c r="L62" s="36">
        <v>2.9</v>
      </c>
      <c r="M62" s="36">
        <v>3.4</v>
      </c>
      <c r="N62" s="50">
        <v>1.2435194648332251</v>
      </c>
      <c r="O62" s="13"/>
      <c r="P62" s="3" t="s">
        <v>69</v>
      </c>
      <c r="Q62" s="34">
        <v>5000</v>
      </c>
      <c r="R62" s="34">
        <v>300</v>
      </c>
      <c r="S62" s="34">
        <v>70</v>
      </c>
      <c r="T62" s="49">
        <v>0.3</v>
      </c>
      <c r="U62" s="36">
        <v>170.21</v>
      </c>
      <c r="V62" s="36">
        <v>197.26</v>
      </c>
      <c r="W62" s="36">
        <v>5.88</v>
      </c>
      <c r="X62" s="36">
        <v>4.9000000000000004</v>
      </c>
      <c r="Y62" s="50">
        <v>1.1589213324716525</v>
      </c>
      <c r="Z62" s="50">
        <v>1.0729973036057145</v>
      </c>
      <c r="AA62" s="3">
        <v>0.60460000000000003</v>
      </c>
      <c r="AB62" s="3" t="s">
        <v>251</v>
      </c>
      <c r="AC62" s="3">
        <v>4</v>
      </c>
      <c r="AD62" s="36">
        <v>61.860779220059911</v>
      </c>
      <c r="AE62" s="36">
        <v>38.139220779940089</v>
      </c>
      <c r="AF62">
        <f t="shared" si="0"/>
        <v>0.38139220779940092</v>
      </c>
      <c r="AG62" s="95">
        <f t="shared" si="1"/>
        <v>-0.48364319424394475</v>
      </c>
      <c r="AH62" s="4"/>
    </row>
    <row r="63" spans="1:37" x14ac:dyDescent="0.35">
      <c r="A63" s="4"/>
      <c r="B63" s="42" t="s">
        <v>8</v>
      </c>
      <c r="C63" s="3" t="s">
        <v>228</v>
      </c>
      <c r="D63" s="39" t="s">
        <v>238</v>
      </c>
      <c r="E63" s="3" t="s">
        <v>250</v>
      </c>
      <c r="F63" s="34">
        <v>5000</v>
      </c>
      <c r="G63" s="34">
        <v>460</v>
      </c>
      <c r="H63" s="34">
        <v>70</v>
      </c>
      <c r="I63" s="49">
        <v>0.7</v>
      </c>
      <c r="J63" s="36">
        <v>236.11</v>
      </c>
      <c r="K63" s="36">
        <v>289.70999999999998</v>
      </c>
      <c r="L63" s="36">
        <v>1.93</v>
      </c>
      <c r="M63" s="36">
        <v>2.27</v>
      </c>
      <c r="N63" s="50">
        <v>1.2270128330015668</v>
      </c>
      <c r="O63" s="13"/>
      <c r="P63" s="3" t="s">
        <v>69</v>
      </c>
      <c r="Q63" s="34">
        <v>5000</v>
      </c>
      <c r="R63" s="34">
        <v>310</v>
      </c>
      <c r="S63" s="34">
        <v>70</v>
      </c>
      <c r="T63" s="49">
        <v>0.5</v>
      </c>
      <c r="U63" s="36">
        <v>280.74</v>
      </c>
      <c r="V63" s="36">
        <v>330.66</v>
      </c>
      <c r="W63" s="36">
        <v>2.6</v>
      </c>
      <c r="X63" s="36">
        <v>2.82</v>
      </c>
      <c r="Y63" s="50">
        <v>1.1778157726009832</v>
      </c>
      <c r="Z63" s="50">
        <v>1.0417697415377118</v>
      </c>
      <c r="AA63" s="3">
        <v>0.60460000000000003</v>
      </c>
      <c r="AB63" s="3" t="s">
        <v>251</v>
      </c>
      <c r="AC63" s="3">
        <v>4</v>
      </c>
      <c r="AD63" s="36">
        <v>61.268358007152813</v>
      </c>
      <c r="AE63" s="36">
        <v>38.731641992847187</v>
      </c>
      <c r="AF63">
        <f t="shared" si="0"/>
        <v>0.38731641992847188</v>
      </c>
      <c r="AG63" s="95">
        <f t="shared" si="1"/>
        <v>-0.45860663856407125</v>
      </c>
      <c r="AH63" s="4"/>
    </row>
    <row r="64" spans="1:37" x14ac:dyDescent="0.35">
      <c r="A64" s="4"/>
      <c r="B64" s="42" t="s">
        <v>8</v>
      </c>
      <c r="C64" s="3" t="s">
        <v>229</v>
      </c>
      <c r="D64" s="39" t="s">
        <v>238</v>
      </c>
      <c r="E64" s="3" t="s">
        <v>250</v>
      </c>
      <c r="F64" s="34">
        <v>5000</v>
      </c>
      <c r="G64" s="34">
        <v>460</v>
      </c>
      <c r="H64" s="34">
        <v>70</v>
      </c>
      <c r="I64" s="49">
        <v>1</v>
      </c>
      <c r="J64" s="36">
        <v>242.62</v>
      </c>
      <c r="K64" s="36">
        <v>299.67</v>
      </c>
      <c r="L64" s="36">
        <v>1.82</v>
      </c>
      <c r="M64" s="36">
        <v>2.0699999999999998</v>
      </c>
      <c r="N64" s="50">
        <v>1.2351413733410272</v>
      </c>
      <c r="O64" s="13"/>
      <c r="P64" s="3" t="s">
        <v>69</v>
      </c>
      <c r="Q64" s="34">
        <v>5000</v>
      </c>
      <c r="R64" s="34">
        <v>310</v>
      </c>
      <c r="S64" s="34">
        <v>70</v>
      </c>
      <c r="T64" s="49">
        <v>0.6</v>
      </c>
      <c r="U64" s="36">
        <v>267.54000000000002</v>
      </c>
      <c r="V64" s="36">
        <v>320.42</v>
      </c>
      <c r="W64" s="36">
        <v>2.54</v>
      </c>
      <c r="X64" s="36">
        <v>3.17</v>
      </c>
      <c r="Y64" s="50">
        <v>1.1976526874486058</v>
      </c>
      <c r="Z64" s="50">
        <v>1.0313018008353363</v>
      </c>
      <c r="AA64" s="3">
        <v>0.60460000000000003</v>
      </c>
      <c r="AB64" s="3" t="s">
        <v>251</v>
      </c>
      <c r="AC64" s="3">
        <v>4</v>
      </c>
      <c r="AD64" s="36">
        <v>61.067527456530904</v>
      </c>
      <c r="AE64" s="36">
        <v>38.932472543469096</v>
      </c>
      <c r="AF64">
        <f t="shared" si="0"/>
        <v>0.38932472543469099</v>
      </c>
      <c r="AG64" s="95">
        <f t="shared" si="1"/>
        <v>-0.45015158722356657</v>
      </c>
      <c r="AH64" s="4"/>
    </row>
    <row r="65" spans="1:36" x14ac:dyDescent="0.35">
      <c r="A65" s="4"/>
      <c r="B65" s="42" t="s">
        <v>8</v>
      </c>
      <c r="C65" s="3" t="s">
        <v>230</v>
      </c>
      <c r="D65" s="39" t="s">
        <v>238</v>
      </c>
      <c r="E65" s="3" t="s">
        <v>250</v>
      </c>
      <c r="F65" s="34">
        <v>5000</v>
      </c>
      <c r="G65" s="34">
        <v>460</v>
      </c>
      <c r="H65" s="34">
        <v>70</v>
      </c>
      <c r="I65" s="49">
        <v>1</v>
      </c>
      <c r="J65" s="36">
        <v>223.7</v>
      </c>
      <c r="K65" s="36">
        <v>277.38</v>
      </c>
      <c r="L65" s="36">
        <v>2.4500000000000002</v>
      </c>
      <c r="M65" s="36">
        <v>2.92</v>
      </c>
      <c r="N65" s="50">
        <v>1.239964237818507</v>
      </c>
      <c r="O65" s="13"/>
      <c r="P65" s="3" t="s">
        <v>69</v>
      </c>
      <c r="Q65" s="34">
        <v>5000</v>
      </c>
      <c r="R65" s="34">
        <v>310</v>
      </c>
      <c r="S65" s="34">
        <v>70</v>
      </c>
      <c r="T65" s="49">
        <v>0.6</v>
      </c>
      <c r="U65" s="36">
        <v>269.86</v>
      </c>
      <c r="V65" s="36">
        <v>325.93</v>
      </c>
      <c r="W65" s="36">
        <v>3.16</v>
      </c>
      <c r="X65" s="36">
        <v>3.26</v>
      </c>
      <c r="Y65" s="50">
        <v>1.2077744015415399</v>
      </c>
      <c r="Z65" s="50">
        <v>1.0266521928564487</v>
      </c>
      <c r="AA65" s="3">
        <v>0.60460000000000003</v>
      </c>
      <c r="AB65" s="3" t="s">
        <v>251</v>
      </c>
      <c r="AC65" s="3">
        <v>4</v>
      </c>
      <c r="AD65" s="36">
        <v>60.977952982373807</v>
      </c>
      <c r="AE65" s="36">
        <v>39.022047017626193</v>
      </c>
      <c r="AF65">
        <f t="shared" si="0"/>
        <v>0.39022047017626194</v>
      </c>
      <c r="AG65" s="95">
        <f t="shared" si="1"/>
        <v>-0.4463855777770907</v>
      </c>
      <c r="AH65" s="4"/>
    </row>
    <row r="66" spans="1:36" x14ac:dyDescent="0.35">
      <c r="A66" s="4"/>
      <c r="B66" s="42" t="s">
        <v>8</v>
      </c>
      <c r="C66" s="3" t="s">
        <v>231</v>
      </c>
      <c r="D66" s="39" t="s">
        <v>238</v>
      </c>
      <c r="E66" s="3" t="s">
        <v>250</v>
      </c>
      <c r="F66" s="34">
        <v>5000</v>
      </c>
      <c r="G66" s="34">
        <v>460</v>
      </c>
      <c r="H66" s="34">
        <v>70</v>
      </c>
      <c r="I66" s="49">
        <v>0.8</v>
      </c>
      <c r="J66" s="36">
        <v>237.23</v>
      </c>
      <c r="K66" s="36">
        <v>296.08999999999997</v>
      </c>
      <c r="L66" s="36">
        <v>1.71</v>
      </c>
      <c r="M66" s="36">
        <v>1.96</v>
      </c>
      <c r="N66" s="50">
        <v>1.2481136449858787</v>
      </c>
      <c r="O66" s="13"/>
      <c r="P66" s="3" t="s">
        <v>69</v>
      </c>
      <c r="Q66" s="34">
        <v>5000</v>
      </c>
      <c r="R66" s="34">
        <v>310</v>
      </c>
      <c r="S66" s="34">
        <v>70</v>
      </c>
      <c r="T66" s="49">
        <v>0.5</v>
      </c>
      <c r="U66" s="36">
        <v>269.35000000000002</v>
      </c>
      <c r="V66" s="36">
        <v>321.83</v>
      </c>
      <c r="W66" s="36">
        <v>2.54</v>
      </c>
      <c r="X66" s="36">
        <v>3.07</v>
      </c>
      <c r="Y66" s="50">
        <v>1.194839428253202</v>
      </c>
      <c r="Z66" s="50">
        <v>1.0445869256344855</v>
      </c>
      <c r="AA66" s="3">
        <v>0.60460000000000003</v>
      </c>
      <c r="AB66" s="3" t="s">
        <v>251</v>
      </c>
      <c r="AC66" s="3">
        <v>4</v>
      </c>
      <c r="AD66" s="36">
        <v>61.322211263286249</v>
      </c>
      <c r="AE66" s="36">
        <v>38.677788736713751</v>
      </c>
      <c r="AF66">
        <f t="shared" si="0"/>
        <v>0.38677788736713753</v>
      </c>
      <c r="AG66" s="95">
        <f t="shared" si="1"/>
        <v>-0.46087661357806886</v>
      </c>
      <c r="AH66" s="4"/>
    </row>
    <row r="67" spans="1:36" x14ac:dyDescent="0.35">
      <c r="A67" s="4"/>
      <c r="B67" s="42" t="s">
        <v>8</v>
      </c>
      <c r="C67" s="3" t="s">
        <v>232</v>
      </c>
      <c r="D67" s="39" t="s">
        <v>238</v>
      </c>
      <c r="E67" s="3" t="s">
        <v>250</v>
      </c>
      <c r="F67" s="34">
        <v>5000</v>
      </c>
      <c r="G67" s="34">
        <v>460</v>
      </c>
      <c r="H67" s="34">
        <v>70</v>
      </c>
      <c r="I67" s="49">
        <v>0.8</v>
      </c>
      <c r="J67" s="36">
        <v>235.47</v>
      </c>
      <c r="K67" s="36">
        <v>290.68</v>
      </c>
      <c r="L67" s="36">
        <v>1.97</v>
      </c>
      <c r="M67" s="36">
        <v>2.27</v>
      </c>
      <c r="N67" s="50">
        <v>1.2344672357412834</v>
      </c>
      <c r="O67" s="13"/>
      <c r="P67" s="3" t="s">
        <v>69</v>
      </c>
      <c r="Q67" s="34">
        <v>5000</v>
      </c>
      <c r="R67" s="34">
        <v>310</v>
      </c>
      <c r="S67" s="34">
        <v>70</v>
      </c>
      <c r="T67" s="49">
        <v>0.5</v>
      </c>
      <c r="U67" s="36">
        <v>282</v>
      </c>
      <c r="V67" s="36">
        <v>335.63</v>
      </c>
      <c r="W67" s="36">
        <v>2.83</v>
      </c>
      <c r="X67" s="36">
        <v>3.05</v>
      </c>
      <c r="Y67" s="50">
        <v>1.190177304964539</v>
      </c>
      <c r="Z67" s="50">
        <v>1.0372128846618058</v>
      </c>
      <c r="AA67" s="3">
        <v>0.60460000000000003</v>
      </c>
      <c r="AB67" s="3" t="s">
        <v>251</v>
      </c>
      <c r="AC67" s="3">
        <v>4</v>
      </c>
      <c r="AD67" s="36">
        <v>61.181074453274654</v>
      </c>
      <c r="AE67" s="36">
        <v>38.818925546725346</v>
      </c>
      <c r="AF67">
        <f t="shared" si="0"/>
        <v>0.38818925546725347</v>
      </c>
      <c r="AG67" s="95">
        <f t="shared" si="1"/>
        <v>-0.45493000120383054</v>
      </c>
      <c r="AH67" s="4"/>
    </row>
    <row r="68" spans="1:36" x14ac:dyDescent="0.35">
      <c r="A68" s="4"/>
      <c r="B68" s="42" t="s">
        <v>8</v>
      </c>
      <c r="C68" s="3" t="s">
        <v>233</v>
      </c>
      <c r="D68" s="39" t="s">
        <v>238</v>
      </c>
      <c r="E68" s="3" t="s">
        <v>250</v>
      </c>
      <c r="F68" s="34">
        <v>5000</v>
      </c>
      <c r="G68" s="34">
        <v>460</v>
      </c>
      <c r="H68" s="34">
        <v>70</v>
      </c>
      <c r="I68" s="49">
        <v>0.8</v>
      </c>
      <c r="J68" s="36">
        <v>236.53</v>
      </c>
      <c r="K68" s="36">
        <v>292.55</v>
      </c>
      <c r="L68" s="36">
        <v>2.11</v>
      </c>
      <c r="M68" s="36">
        <v>2</v>
      </c>
      <c r="N68" s="50">
        <v>1.2368409926859172</v>
      </c>
      <c r="O68" s="13"/>
      <c r="P68" s="3" t="s">
        <v>69</v>
      </c>
      <c r="Q68" s="34">
        <v>5000</v>
      </c>
      <c r="R68" s="34">
        <v>310</v>
      </c>
      <c r="S68" s="34">
        <v>70</v>
      </c>
      <c r="T68" s="49">
        <v>0.5</v>
      </c>
      <c r="U68" s="36">
        <v>269.20999999999998</v>
      </c>
      <c r="V68" s="36">
        <v>320.75</v>
      </c>
      <c r="W68" s="36">
        <v>3.37</v>
      </c>
      <c r="X68" s="36">
        <v>3.13</v>
      </c>
      <c r="Y68" s="50">
        <v>1.1914490546413581</v>
      </c>
      <c r="Z68" s="50">
        <v>1.0380980939703064</v>
      </c>
      <c r="AA68" s="3">
        <v>0.60460000000000003</v>
      </c>
      <c r="AB68" s="3" t="s">
        <v>251</v>
      </c>
      <c r="AC68" s="3">
        <v>4</v>
      </c>
      <c r="AD68" s="36">
        <v>61.198047008635591</v>
      </c>
      <c r="AE68" s="36">
        <v>38.801952991364409</v>
      </c>
      <c r="AF68">
        <f t="shared" si="0"/>
        <v>0.38801952991364408</v>
      </c>
      <c r="AG68" s="95">
        <f t="shared" si="1"/>
        <v>-0.45564469719403999</v>
      </c>
      <c r="AH68" s="4"/>
    </row>
    <row r="69" spans="1:36" x14ac:dyDescent="0.35">
      <c r="A69" s="4"/>
      <c r="B69" s="42" t="s">
        <v>8</v>
      </c>
      <c r="C69" s="3" t="s">
        <v>234</v>
      </c>
      <c r="D69" s="39" t="s">
        <v>238</v>
      </c>
      <c r="E69" s="3" t="s">
        <v>250</v>
      </c>
      <c r="F69" s="34">
        <v>4749</v>
      </c>
      <c r="G69" s="34">
        <v>460</v>
      </c>
      <c r="H69" s="34">
        <v>70</v>
      </c>
      <c r="I69" s="49">
        <v>0.8</v>
      </c>
      <c r="J69" s="36">
        <v>238.36</v>
      </c>
      <c r="K69" s="36">
        <v>298.47000000000003</v>
      </c>
      <c r="L69" s="36">
        <v>1.9</v>
      </c>
      <c r="M69" s="36">
        <v>2.08</v>
      </c>
      <c r="N69" s="50">
        <v>1.2521815740896125</v>
      </c>
      <c r="O69" s="13"/>
      <c r="P69" s="3" t="s">
        <v>69</v>
      </c>
      <c r="Q69" s="34">
        <v>4300</v>
      </c>
      <c r="R69" s="34">
        <v>310</v>
      </c>
      <c r="S69" s="34">
        <v>70</v>
      </c>
      <c r="T69" s="49">
        <v>0.6</v>
      </c>
      <c r="U69" s="36">
        <v>287.60000000000002</v>
      </c>
      <c r="V69" s="36">
        <v>348.14</v>
      </c>
      <c r="W69" s="36">
        <v>3.57</v>
      </c>
      <c r="X69" s="36">
        <v>3.51</v>
      </c>
      <c r="Y69" s="50">
        <v>1.2105006954102919</v>
      </c>
      <c r="Z69" s="50">
        <v>1.0344327589710249</v>
      </c>
      <c r="AA69" s="3">
        <v>0.60460000000000003</v>
      </c>
      <c r="AB69" s="3" t="s">
        <v>251</v>
      </c>
      <c r="AC69" s="3">
        <v>4</v>
      </c>
      <c r="AD69" s="36">
        <v>61.127716335910399</v>
      </c>
      <c r="AE69" s="36">
        <v>38.872283664089601</v>
      </c>
      <c r="AF69">
        <f t="shared" ref="AF69:AF72" si="2">0.01*AE69</f>
        <v>0.38872283664089602</v>
      </c>
      <c r="AG69" s="95">
        <f t="shared" ref="AG69:AG72" si="3">LN(AF69/(1-AF69))</f>
        <v>-0.45268389137537585</v>
      </c>
      <c r="AH69" s="4"/>
    </row>
    <row r="70" spans="1:36" x14ac:dyDescent="0.35">
      <c r="A70" s="4"/>
      <c r="B70" s="42" t="s">
        <v>8</v>
      </c>
      <c r="C70" s="3" t="s">
        <v>235</v>
      </c>
      <c r="D70" s="39" t="s">
        <v>238</v>
      </c>
      <c r="E70" s="3" t="s">
        <v>250</v>
      </c>
      <c r="F70" s="34">
        <v>5000</v>
      </c>
      <c r="G70" s="34">
        <v>460</v>
      </c>
      <c r="H70" s="34">
        <v>70</v>
      </c>
      <c r="I70" s="49">
        <v>0.8</v>
      </c>
      <c r="J70" s="36">
        <v>236.88</v>
      </c>
      <c r="K70" s="36">
        <v>292.86</v>
      </c>
      <c r="L70" s="36">
        <v>1.92</v>
      </c>
      <c r="M70" s="36">
        <v>1.83</v>
      </c>
      <c r="N70" s="50">
        <v>1.2363221884498481</v>
      </c>
      <c r="O70" s="13"/>
      <c r="P70" s="3" t="s">
        <v>69</v>
      </c>
      <c r="Q70" s="34">
        <v>5000</v>
      </c>
      <c r="R70" s="34">
        <v>310</v>
      </c>
      <c r="S70" s="34">
        <v>70</v>
      </c>
      <c r="T70" s="49">
        <v>0.6</v>
      </c>
      <c r="U70" s="36">
        <v>280.33</v>
      </c>
      <c r="V70" s="36">
        <v>330.36</v>
      </c>
      <c r="W70" s="36">
        <v>3.54</v>
      </c>
      <c r="X70" s="36">
        <v>3.47</v>
      </c>
      <c r="Y70" s="50">
        <v>1.1784682338672281</v>
      </c>
      <c r="Z70" s="50">
        <v>1.0490925023857183</v>
      </c>
      <c r="AA70" s="3">
        <v>0.60460000000000003</v>
      </c>
      <c r="AB70" s="3" t="s">
        <v>251</v>
      </c>
      <c r="AC70" s="3">
        <v>4</v>
      </c>
      <c r="AD70" s="36">
        <v>61.408169360692753</v>
      </c>
      <c r="AE70" s="36">
        <v>38.591830639307247</v>
      </c>
      <c r="AF70">
        <f t="shared" si="2"/>
        <v>0.38591830639307245</v>
      </c>
      <c r="AG70" s="95">
        <f t="shared" si="3"/>
        <v>-0.4645022651767699</v>
      </c>
      <c r="AH70" s="4"/>
    </row>
    <row r="71" spans="1:36" x14ac:dyDescent="0.35">
      <c r="A71" s="4"/>
      <c r="B71" s="42" t="s">
        <v>8</v>
      </c>
      <c r="C71" s="3" t="s">
        <v>236</v>
      </c>
      <c r="D71" s="39" t="s">
        <v>238</v>
      </c>
      <c r="E71" s="3" t="s">
        <v>250</v>
      </c>
      <c r="F71" s="34">
        <v>5000</v>
      </c>
      <c r="G71" s="34">
        <v>460</v>
      </c>
      <c r="H71" s="34">
        <v>70</v>
      </c>
      <c r="I71" s="49">
        <v>0.8</v>
      </c>
      <c r="J71" s="36">
        <v>219.43</v>
      </c>
      <c r="K71" s="36">
        <v>270.36</v>
      </c>
      <c r="L71" s="36">
        <v>3.5</v>
      </c>
      <c r="M71" s="36">
        <v>3.75</v>
      </c>
      <c r="N71" s="50">
        <v>1.232101353506813</v>
      </c>
      <c r="O71" s="13"/>
      <c r="P71" s="3" t="s">
        <v>69</v>
      </c>
      <c r="Q71" s="34">
        <v>5000</v>
      </c>
      <c r="R71" s="34">
        <v>310</v>
      </c>
      <c r="S71" s="34">
        <v>70</v>
      </c>
      <c r="T71" s="49">
        <v>0.6</v>
      </c>
      <c r="U71" s="36">
        <v>290.92</v>
      </c>
      <c r="V71" s="36">
        <v>345.6</v>
      </c>
      <c r="W71" s="36">
        <v>3.26</v>
      </c>
      <c r="X71" s="36">
        <v>3.41</v>
      </c>
      <c r="Y71" s="50">
        <v>1.1879554516705624</v>
      </c>
      <c r="Z71" s="50">
        <v>1.0371612435248903</v>
      </c>
      <c r="AA71" s="3">
        <v>0.60460000000000003</v>
      </c>
      <c r="AB71" s="3" t="s">
        <v>251</v>
      </c>
      <c r="AC71" s="3">
        <v>4</v>
      </c>
      <c r="AD71" s="36">
        <v>61.18008405912596</v>
      </c>
      <c r="AE71" s="36">
        <v>38.81991594087404</v>
      </c>
      <c r="AF71">
        <f t="shared" si="2"/>
        <v>0.38819915940874039</v>
      </c>
      <c r="AG71" s="95">
        <f t="shared" si="3"/>
        <v>-0.45488830030358729</v>
      </c>
      <c r="AH71" s="4"/>
    </row>
    <row r="72" spans="1:36" x14ac:dyDescent="0.35">
      <c r="A72" s="4"/>
      <c r="B72" s="219" t="s">
        <v>8</v>
      </c>
      <c r="C72" s="220" t="s">
        <v>237</v>
      </c>
      <c r="D72" s="221" t="s">
        <v>238</v>
      </c>
      <c r="E72" s="220" t="s">
        <v>250</v>
      </c>
      <c r="F72" s="222">
        <v>5000</v>
      </c>
      <c r="G72" s="222">
        <v>460</v>
      </c>
      <c r="H72" s="222">
        <v>70</v>
      </c>
      <c r="I72" s="223">
        <v>0.8</v>
      </c>
      <c r="J72" s="224">
        <v>234.83</v>
      </c>
      <c r="K72" s="224">
        <v>291.05</v>
      </c>
      <c r="L72" s="224">
        <v>1.94</v>
      </c>
      <c r="M72" s="224">
        <v>2.11</v>
      </c>
      <c r="N72" s="225">
        <v>1.2394072307626793</v>
      </c>
      <c r="O72" s="13"/>
      <c r="P72" s="220" t="s">
        <v>69</v>
      </c>
      <c r="Q72" s="222">
        <v>5000</v>
      </c>
      <c r="R72" s="222">
        <v>310</v>
      </c>
      <c r="S72" s="222">
        <v>70</v>
      </c>
      <c r="T72" s="223">
        <v>0.6</v>
      </c>
      <c r="U72" s="224">
        <v>275.94</v>
      </c>
      <c r="V72" s="224">
        <v>331.34</v>
      </c>
      <c r="W72" s="224">
        <v>3.23</v>
      </c>
      <c r="X72" s="224">
        <v>3.81</v>
      </c>
      <c r="Y72" s="225">
        <v>1.2007682829600637</v>
      </c>
      <c r="Z72" s="225">
        <v>1.0321785213274997</v>
      </c>
      <c r="AA72" s="220">
        <v>0.60460000000000003</v>
      </c>
      <c r="AB72" s="220" t="s">
        <v>251</v>
      </c>
      <c r="AC72" s="220">
        <v>4</v>
      </c>
      <c r="AD72" s="224">
        <v>61.084391770148116</v>
      </c>
      <c r="AE72" s="224">
        <v>38.915608229851884</v>
      </c>
      <c r="AF72" s="226">
        <f t="shared" si="2"/>
        <v>0.38915608229851884</v>
      </c>
      <c r="AG72" s="227">
        <f t="shared" si="3"/>
        <v>-0.45086096970875722</v>
      </c>
      <c r="AH72" s="4"/>
      <c r="AI72" s="4" t="s">
        <v>469</v>
      </c>
      <c r="AJ72" s="4"/>
    </row>
    <row r="73" spans="1:36" x14ac:dyDescent="0.3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t="s">
        <v>369</v>
      </c>
      <c r="AG73" s="4" t="s">
        <v>370</v>
      </c>
      <c r="AH73" s="4" t="s">
        <v>49</v>
      </c>
      <c r="AI73" s="4" t="s">
        <v>49</v>
      </c>
      <c r="AJ73" s="4"/>
    </row>
    <row r="74" spans="1:36" x14ac:dyDescent="0.35">
      <c r="AB74" s="200"/>
      <c r="AC74" s="201"/>
      <c r="AD74" s="200"/>
      <c r="AE74" s="203" t="s">
        <v>399</v>
      </c>
      <c r="AF74" s="200">
        <v>-1.4915982751651484</v>
      </c>
      <c r="AG74" s="201">
        <v>67</v>
      </c>
      <c r="AH74" s="202">
        <v>0.14049812591014676</v>
      </c>
      <c r="AI74">
        <f>40*AH74</f>
        <v>5.6199250364058706</v>
      </c>
      <c r="AJ74" s="4"/>
    </row>
    <row r="75" spans="1:36" ht="16.5" x14ac:dyDescent="0.35">
      <c r="B75" s="115" t="s">
        <v>408</v>
      </c>
      <c r="AE75" s="4"/>
      <c r="AF75" s="4"/>
      <c r="AG75" s="4"/>
      <c r="AH75" s="4"/>
      <c r="AI75" s="4"/>
      <c r="AJ75" s="4"/>
    </row>
    <row r="76" spans="1:36" ht="16.5" x14ac:dyDescent="0.35">
      <c r="B76" s="115" t="s">
        <v>414</v>
      </c>
    </row>
    <row r="77" spans="1:36" ht="16.5" x14ac:dyDescent="0.35">
      <c r="B77" s="115" t="s">
        <v>413</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workbookViewId="0">
      <selection activeCell="F2" sqref="F2:H2"/>
    </sheetView>
  </sheetViews>
  <sheetFormatPr defaultRowHeight="14.5" x14ac:dyDescent="0.35"/>
  <cols>
    <col min="2" max="2" width="17.7265625" customWidth="1"/>
    <col min="3" max="3" width="7.1796875" customWidth="1"/>
    <col min="4" max="4" width="12.7265625" customWidth="1"/>
    <col min="6" max="6" width="18.26953125" customWidth="1"/>
    <col min="7" max="7" width="14.1796875" customWidth="1"/>
    <col min="8" max="8" width="13.26953125" customWidth="1"/>
  </cols>
  <sheetData>
    <row r="1" spans="1:11" x14ac:dyDescent="0.35">
      <c r="A1" s="4"/>
      <c r="B1" s="4"/>
      <c r="C1" s="4"/>
      <c r="D1" s="4"/>
      <c r="E1" s="4"/>
      <c r="F1" s="4"/>
      <c r="G1" s="4"/>
      <c r="H1" s="4"/>
      <c r="I1" s="4"/>
    </row>
    <row r="2" spans="1:11" s="175" customFormat="1" ht="55.5" x14ac:dyDescent="0.35">
      <c r="A2" s="16"/>
      <c r="B2" s="242" t="s">
        <v>6</v>
      </c>
      <c r="C2" s="236" t="s">
        <v>252</v>
      </c>
      <c r="D2" s="236" t="s">
        <v>470</v>
      </c>
      <c r="E2" s="236" t="s">
        <v>366</v>
      </c>
      <c r="F2" s="241" t="s">
        <v>364</v>
      </c>
      <c r="G2" s="241" t="s">
        <v>365</v>
      </c>
      <c r="H2" s="241" t="s">
        <v>475</v>
      </c>
      <c r="I2" s="16"/>
    </row>
    <row r="3" spans="1:11" x14ac:dyDescent="0.35">
      <c r="A3" s="4"/>
      <c r="B3" s="212" t="s">
        <v>7</v>
      </c>
      <c r="C3" s="213" t="s">
        <v>253</v>
      </c>
      <c r="D3" s="208">
        <v>1</v>
      </c>
      <c r="E3" s="208">
        <v>6</v>
      </c>
      <c r="F3" s="209">
        <v>110.17</v>
      </c>
      <c r="G3" s="208">
        <v>9</v>
      </c>
      <c r="H3" s="210">
        <v>6.7213114754098302E-2</v>
      </c>
      <c r="I3" s="4"/>
    </row>
    <row r="4" spans="1:11" x14ac:dyDescent="0.35">
      <c r="A4" s="4"/>
      <c r="B4" s="42" t="s">
        <v>7</v>
      </c>
      <c r="C4" s="204" t="s">
        <v>253</v>
      </c>
      <c r="D4" s="55" t="s">
        <v>361</v>
      </c>
      <c r="E4" s="55">
        <v>14</v>
      </c>
      <c r="F4" s="206">
        <v>107.93</v>
      </c>
      <c r="G4" s="55">
        <v>2</v>
      </c>
      <c r="H4" s="94">
        <v>6.2361136131627901E-2</v>
      </c>
      <c r="I4" s="4"/>
    </row>
    <row r="5" spans="1:11" x14ac:dyDescent="0.35">
      <c r="A5" s="4"/>
      <c r="B5" s="42" t="s">
        <v>7</v>
      </c>
      <c r="C5" s="204" t="s">
        <v>253</v>
      </c>
      <c r="D5" s="55">
        <v>5</v>
      </c>
      <c r="E5" s="55">
        <v>6</v>
      </c>
      <c r="F5" s="206">
        <v>104.5</v>
      </c>
      <c r="G5" s="55">
        <v>2</v>
      </c>
      <c r="H5" s="94">
        <v>8.21493624772313E-2</v>
      </c>
      <c r="I5" s="4"/>
    </row>
    <row r="6" spans="1:11" x14ac:dyDescent="0.35">
      <c r="A6" s="4"/>
      <c r="B6" s="42" t="s">
        <v>7</v>
      </c>
      <c r="C6" s="204" t="s">
        <v>253</v>
      </c>
      <c r="D6" s="55">
        <v>6</v>
      </c>
      <c r="E6" s="55">
        <v>6</v>
      </c>
      <c r="F6" s="206">
        <v>108.67</v>
      </c>
      <c r="G6" s="55">
        <v>4</v>
      </c>
      <c r="H6" s="94">
        <v>8.3788706739526403E-2</v>
      </c>
      <c r="I6" s="4"/>
    </row>
    <row r="7" spans="1:11" x14ac:dyDescent="0.35">
      <c r="A7" s="4"/>
      <c r="B7" s="42" t="s">
        <v>7</v>
      </c>
      <c r="C7" s="204" t="s">
        <v>253</v>
      </c>
      <c r="D7" s="55">
        <v>7</v>
      </c>
      <c r="E7" s="55">
        <v>6</v>
      </c>
      <c r="F7" s="206">
        <v>95.67</v>
      </c>
      <c r="G7" s="55">
        <v>2</v>
      </c>
      <c r="H7" s="94">
        <v>2.6593806921675799E-2</v>
      </c>
      <c r="I7" s="4"/>
    </row>
    <row r="8" spans="1:11" x14ac:dyDescent="0.35">
      <c r="A8" s="4"/>
      <c r="B8" s="42" t="s">
        <v>7</v>
      </c>
      <c r="C8" s="204" t="s">
        <v>253</v>
      </c>
      <c r="D8" s="55">
        <v>8</v>
      </c>
      <c r="E8" s="55">
        <v>5</v>
      </c>
      <c r="F8" s="206">
        <v>99.2</v>
      </c>
      <c r="G8" s="55">
        <v>0</v>
      </c>
      <c r="H8" s="94">
        <v>5.4098360655737698E-2</v>
      </c>
      <c r="I8" s="4"/>
    </row>
    <row r="9" spans="1:11" x14ac:dyDescent="0.35">
      <c r="A9" s="4"/>
      <c r="B9" s="42" t="s">
        <v>7</v>
      </c>
      <c r="C9" s="204" t="s">
        <v>253</v>
      </c>
      <c r="D9" s="55">
        <v>9</v>
      </c>
      <c r="E9" s="55">
        <v>6</v>
      </c>
      <c r="F9" s="206">
        <v>102.17</v>
      </c>
      <c r="G9" s="55">
        <v>0</v>
      </c>
      <c r="H9" s="94">
        <v>6.6120218579235002E-2</v>
      </c>
      <c r="I9" s="4"/>
    </row>
    <row r="10" spans="1:11" x14ac:dyDescent="0.35">
      <c r="A10" s="4"/>
      <c r="B10" s="42" t="s">
        <v>7</v>
      </c>
      <c r="C10" s="204" t="s">
        <v>253</v>
      </c>
      <c r="D10" s="55">
        <v>10</v>
      </c>
      <c r="E10" s="55">
        <v>3</v>
      </c>
      <c r="F10" s="206">
        <v>96.33</v>
      </c>
      <c r="G10" s="55">
        <v>3</v>
      </c>
      <c r="H10" s="94">
        <v>1.82149362477231E-3</v>
      </c>
      <c r="I10" s="4"/>
    </row>
    <row r="11" spans="1:11" x14ac:dyDescent="0.35">
      <c r="A11" s="4"/>
      <c r="B11" s="42" t="s">
        <v>7</v>
      </c>
      <c r="C11" s="204" t="s">
        <v>253</v>
      </c>
      <c r="D11" s="55">
        <v>11</v>
      </c>
      <c r="E11" s="55">
        <v>6</v>
      </c>
      <c r="F11" s="206">
        <v>111.17</v>
      </c>
      <c r="G11" s="55">
        <v>2</v>
      </c>
      <c r="H11" s="94">
        <v>0.10255009107468099</v>
      </c>
      <c r="I11" s="4"/>
    </row>
    <row r="12" spans="1:11" x14ac:dyDescent="0.35">
      <c r="A12" s="4"/>
      <c r="B12" s="42" t="s">
        <v>7</v>
      </c>
      <c r="C12" s="204" t="s">
        <v>253</v>
      </c>
      <c r="D12" s="55">
        <v>12</v>
      </c>
      <c r="E12" s="55">
        <v>5</v>
      </c>
      <c r="F12" s="206">
        <v>107.6</v>
      </c>
      <c r="G12" s="55">
        <v>2</v>
      </c>
      <c r="H12" s="94">
        <v>8.6885245901639305E-2</v>
      </c>
      <c r="I12" s="4"/>
    </row>
    <row r="13" spans="1:11" x14ac:dyDescent="0.35">
      <c r="A13" s="4"/>
      <c r="B13" s="42" t="s">
        <v>7</v>
      </c>
      <c r="C13" s="204" t="s">
        <v>253</v>
      </c>
      <c r="D13" s="55">
        <v>13</v>
      </c>
      <c r="E13" s="55">
        <v>4</v>
      </c>
      <c r="F13" s="206">
        <v>103</v>
      </c>
      <c r="G13" s="55">
        <v>0</v>
      </c>
      <c r="H13" s="94">
        <v>7.10382513661202E-2</v>
      </c>
      <c r="I13" s="4"/>
    </row>
    <row r="14" spans="1:11" x14ac:dyDescent="0.35">
      <c r="A14" s="4"/>
      <c r="B14" s="42" t="s">
        <v>7</v>
      </c>
      <c r="C14" s="204" t="s">
        <v>253</v>
      </c>
      <c r="D14" s="55">
        <v>14</v>
      </c>
      <c r="E14" s="55">
        <v>6</v>
      </c>
      <c r="F14" s="206">
        <v>108.67</v>
      </c>
      <c r="G14" s="55">
        <v>1</v>
      </c>
      <c r="H14" s="94">
        <v>8.3424408014572002E-2</v>
      </c>
      <c r="I14" s="4"/>
    </row>
    <row r="15" spans="1:11" x14ac:dyDescent="0.35">
      <c r="A15" s="4"/>
      <c r="B15" s="42" t="s">
        <v>7</v>
      </c>
      <c r="C15" s="204" t="s">
        <v>253</v>
      </c>
      <c r="D15" s="55">
        <v>15</v>
      </c>
      <c r="E15" s="55">
        <v>7</v>
      </c>
      <c r="F15" s="206">
        <v>105.71</v>
      </c>
      <c r="G15" s="55">
        <v>3</v>
      </c>
      <c r="H15" s="94">
        <v>6.9997397866250297E-2</v>
      </c>
      <c r="I15" s="4"/>
    </row>
    <row r="16" spans="1:11" x14ac:dyDescent="0.35">
      <c r="A16" s="4"/>
      <c r="B16" s="42" t="s">
        <v>7</v>
      </c>
      <c r="C16" s="204" t="s">
        <v>253</v>
      </c>
      <c r="D16" s="55">
        <v>16</v>
      </c>
      <c r="E16" s="55">
        <v>5</v>
      </c>
      <c r="F16" s="206">
        <v>108.8</v>
      </c>
      <c r="G16" s="55">
        <v>0</v>
      </c>
      <c r="H16" s="94">
        <v>4.9726775956284101E-2</v>
      </c>
      <c r="I16" s="4"/>
      <c r="J16" s="239"/>
      <c r="K16" s="239"/>
    </row>
    <row r="17" spans="1:11" x14ac:dyDescent="0.35">
      <c r="A17" s="4"/>
      <c r="B17" s="211" t="s">
        <v>8</v>
      </c>
      <c r="C17" s="207" t="s">
        <v>254</v>
      </c>
      <c r="D17" s="208" t="s">
        <v>362</v>
      </c>
      <c r="E17" s="208">
        <v>21</v>
      </c>
      <c r="F17" s="209">
        <v>134.38</v>
      </c>
      <c r="G17" s="208">
        <v>7</v>
      </c>
      <c r="H17" s="210">
        <v>0.159666926880042</v>
      </c>
      <c r="I17" s="4"/>
    </row>
    <row r="18" spans="1:11" x14ac:dyDescent="0.35">
      <c r="A18" s="4"/>
      <c r="B18" s="41" t="s">
        <v>8</v>
      </c>
      <c r="C18" s="205" t="s">
        <v>254</v>
      </c>
      <c r="D18" s="55">
        <v>19</v>
      </c>
      <c r="E18" s="55">
        <v>4</v>
      </c>
      <c r="F18" s="206">
        <v>132.75</v>
      </c>
      <c r="G18" s="55">
        <v>1</v>
      </c>
      <c r="H18" s="94">
        <v>9.9726775956284194E-2</v>
      </c>
      <c r="I18" s="4"/>
    </row>
    <row r="19" spans="1:11" x14ac:dyDescent="0.35">
      <c r="A19" s="4"/>
      <c r="B19" s="41" t="s">
        <v>8</v>
      </c>
      <c r="C19" s="205" t="s">
        <v>254</v>
      </c>
      <c r="D19" s="55">
        <v>20</v>
      </c>
      <c r="E19" s="55">
        <v>4</v>
      </c>
      <c r="F19" s="206">
        <v>129</v>
      </c>
      <c r="G19" s="55">
        <v>0</v>
      </c>
      <c r="H19" s="94">
        <v>0.19489981785063801</v>
      </c>
      <c r="I19" s="4"/>
    </row>
    <row r="20" spans="1:11" x14ac:dyDescent="0.35">
      <c r="A20" s="4"/>
      <c r="B20" s="41" t="s">
        <v>8</v>
      </c>
      <c r="C20" s="205" t="s">
        <v>254</v>
      </c>
      <c r="D20" s="55">
        <v>21</v>
      </c>
      <c r="E20" s="55">
        <v>6</v>
      </c>
      <c r="F20" s="206">
        <v>137.5</v>
      </c>
      <c r="G20" s="55">
        <v>3</v>
      </c>
      <c r="H20" s="94">
        <v>0.158652094717668</v>
      </c>
      <c r="I20" s="4"/>
    </row>
    <row r="21" spans="1:11" x14ac:dyDescent="0.35">
      <c r="A21" s="4"/>
      <c r="B21" s="41" t="s">
        <v>8</v>
      </c>
      <c r="C21" s="205" t="s">
        <v>254</v>
      </c>
      <c r="D21" s="55" t="s">
        <v>363</v>
      </c>
      <c r="E21" s="55">
        <v>7</v>
      </c>
      <c r="F21" s="206">
        <v>131.43</v>
      </c>
      <c r="G21" s="55">
        <v>4</v>
      </c>
      <c r="H21" s="94">
        <v>0.15925058548009399</v>
      </c>
      <c r="I21" s="4"/>
    </row>
    <row r="22" spans="1:11" x14ac:dyDescent="0.35">
      <c r="A22" s="4"/>
      <c r="B22" s="41" t="s">
        <v>8</v>
      </c>
      <c r="C22" s="205" t="s">
        <v>254</v>
      </c>
      <c r="D22" s="55">
        <v>25</v>
      </c>
      <c r="E22" s="55">
        <v>3</v>
      </c>
      <c r="F22" s="206">
        <v>139</v>
      </c>
      <c r="G22" s="55">
        <v>1</v>
      </c>
      <c r="H22" s="94">
        <v>0.13114754098360701</v>
      </c>
      <c r="I22" s="4"/>
    </row>
    <row r="23" spans="1:11" x14ac:dyDescent="0.35">
      <c r="A23" s="4"/>
      <c r="B23" s="214" t="s">
        <v>8</v>
      </c>
      <c r="C23" s="215" t="s">
        <v>254</v>
      </c>
      <c r="D23" s="216">
        <v>27</v>
      </c>
      <c r="E23" s="216">
        <v>6</v>
      </c>
      <c r="F23" s="217">
        <v>126.83</v>
      </c>
      <c r="G23" s="216">
        <v>0</v>
      </c>
      <c r="H23" s="218">
        <v>0.16156648451730399</v>
      </c>
      <c r="I23" s="4"/>
      <c r="J23" s="239"/>
      <c r="K23" s="239"/>
    </row>
    <row r="24" spans="1:11" x14ac:dyDescent="0.35">
      <c r="A24" s="4"/>
      <c r="B24" s="4"/>
      <c r="C24" s="4"/>
      <c r="D24" s="4"/>
      <c r="E24" s="4"/>
      <c r="F24" s="4"/>
      <c r="G24" s="4"/>
      <c r="H24" s="4"/>
      <c r="I24" s="4"/>
    </row>
    <row r="26" spans="1:11" ht="16.5" x14ac:dyDescent="0.35">
      <c r="B26" s="95" t="s">
        <v>471</v>
      </c>
      <c r="C26" s="95"/>
    </row>
    <row r="27" spans="1:11" ht="16.5" x14ac:dyDescent="0.35">
      <c r="B27" t="s">
        <v>472</v>
      </c>
    </row>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topLeftCell="A16" zoomScaleNormal="100" workbookViewId="0">
      <selection activeCell="B22" sqref="B22"/>
    </sheetView>
  </sheetViews>
  <sheetFormatPr defaultRowHeight="14.5" x14ac:dyDescent="0.35"/>
  <cols>
    <col min="1" max="1" width="6" customWidth="1"/>
    <col min="2" max="2" width="4.7265625" customWidth="1"/>
    <col min="3" max="3" width="13.7265625" customWidth="1"/>
    <col min="4" max="4" width="16" customWidth="1"/>
    <col min="5" max="5" width="9.54296875" customWidth="1"/>
    <col min="6" max="6" width="11.453125" customWidth="1"/>
    <col min="7" max="8" width="10.26953125" customWidth="1"/>
    <col min="9" max="10" width="10.81640625" customWidth="1"/>
  </cols>
  <sheetData>
    <row r="1" spans="1:11" x14ac:dyDescent="0.35">
      <c r="A1" s="4"/>
      <c r="B1" s="4"/>
      <c r="C1" s="4"/>
      <c r="D1" s="4"/>
      <c r="E1" s="4"/>
      <c r="F1" s="4"/>
      <c r="G1" s="4"/>
      <c r="H1" s="4"/>
      <c r="I1" s="4"/>
      <c r="J1" s="4"/>
      <c r="K1" s="4"/>
    </row>
    <row r="2" spans="1:11" ht="18.5" x14ac:dyDescent="0.45">
      <c r="A2" s="4"/>
      <c r="B2" s="237"/>
      <c r="C2" s="249" t="s">
        <v>476</v>
      </c>
      <c r="D2" s="249"/>
      <c r="E2" s="4"/>
      <c r="F2" s="245" t="s">
        <v>418</v>
      </c>
      <c r="G2" s="245"/>
      <c r="H2" s="13"/>
      <c r="I2" s="245" t="s">
        <v>418</v>
      </c>
      <c r="J2" s="245"/>
      <c r="K2" s="4"/>
    </row>
    <row r="3" spans="1:11" x14ac:dyDescent="0.35">
      <c r="A3" s="4"/>
      <c r="B3" s="238"/>
      <c r="C3" s="238"/>
      <c r="D3" s="238"/>
      <c r="E3" s="5"/>
      <c r="F3" s="246" t="s">
        <v>7</v>
      </c>
      <c r="G3" s="246"/>
      <c r="H3" s="14"/>
      <c r="I3" s="247" t="s">
        <v>8</v>
      </c>
      <c r="J3" s="247"/>
      <c r="K3" s="4"/>
    </row>
    <row r="4" spans="1:11" ht="16.5" x14ac:dyDescent="0.35">
      <c r="A4" s="4"/>
      <c r="C4" s="79" t="s">
        <v>419</v>
      </c>
      <c r="D4" s="79" t="s">
        <v>420</v>
      </c>
      <c r="E4" s="4"/>
      <c r="F4" t="s">
        <v>38</v>
      </c>
      <c r="G4" t="s">
        <v>39</v>
      </c>
      <c r="H4" s="4"/>
      <c r="I4" t="s">
        <v>38</v>
      </c>
      <c r="J4" t="s">
        <v>39</v>
      </c>
      <c r="K4" s="4"/>
    </row>
    <row r="5" spans="1:11" x14ac:dyDescent="0.35">
      <c r="A5" s="4"/>
      <c r="B5" s="1"/>
      <c r="C5" s="1" t="s">
        <v>9</v>
      </c>
      <c r="D5" t="s">
        <v>10</v>
      </c>
      <c r="E5" s="4"/>
      <c r="F5" s="24"/>
      <c r="G5" s="24"/>
      <c r="H5" s="30"/>
      <c r="I5" s="52" t="s">
        <v>43</v>
      </c>
      <c r="J5" s="24"/>
      <c r="K5" s="4"/>
    </row>
    <row r="6" spans="1:11" x14ac:dyDescent="0.35">
      <c r="A6" s="4"/>
      <c r="B6" s="1"/>
      <c r="C6" s="1" t="s">
        <v>11</v>
      </c>
      <c r="D6" t="s">
        <v>12</v>
      </c>
      <c r="E6" s="4"/>
      <c r="F6" s="24"/>
      <c r="G6" s="24"/>
      <c r="H6" s="30"/>
      <c r="I6" s="52" t="s">
        <v>44</v>
      </c>
      <c r="J6" s="24"/>
      <c r="K6" s="4"/>
    </row>
    <row r="7" spans="1:11" x14ac:dyDescent="0.35">
      <c r="A7" s="4"/>
      <c r="B7" s="1"/>
      <c r="C7" s="1" t="s">
        <v>13</v>
      </c>
      <c r="D7" t="s">
        <v>12</v>
      </c>
      <c r="E7" s="4"/>
      <c r="F7" s="53" t="s">
        <v>35</v>
      </c>
      <c r="G7" s="24"/>
      <c r="H7" s="30"/>
      <c r="I7" s="52" t="s">
        <v>43</v>
      </c>
      <c r="J7" s="24"/>
      <c r="K7" s="4"/>
    </row>
    <row r="8" spans="1:11" x14ac:dyDescent="0.35">
      <c r="A8" s="4"/>
      <c r="B8" s="1"/>
      <c r="C8" s="1" t="s">
        <v>14</v>
      </c>
      <c r="D8" t="s">
        <v>15</v>
      </c>
      <c r="E8" s="4"/>
      <c r="F8" s="53" t="s">
        <v>36</v>
      </c>
      <c r="G8" s="24"/>
      <c r="H8" s="30"/>
      <c r="I8" s="24"/>
      <c r="J8" s="24"/>
      <c r="K8" s="4"/>
    </row>
    <row r="9" spans="1:11" x14ac:dyDescent="0.35">
      <c r="A9" s="4"/>
      <c r="B9" s="1"/>
      <c r="C9" s="1" t="s">
        <v>16</v>
      </c>
      <c r="D9" t="s">
        <v>17</v>
      </c>
      <c r="E9" s="4"/>
      <c r="F9" s="53" t="s">
        <v>37</v>
      </c>
      <c r="G9" s="24"/>
      <c r="H9" s="30"/>
      <c r="I9" s="24"/>
      <c r="J9" s="24"/>
      <c r="K9" s="4"/>
    </row>
    <row r="10" spans="1:11" x14ac:dyDescent="0.35">
      <c r="A10" s="4"/>
      <c r="B10" s="1"/>
      <c r="C10" s="1" t="s">
        <v>18</v>
      </c>
      <c r="D10" t="s">
        <v>19</v>
      </c>
      <c r="E10" s="4"/>
      <c r="F10" s="24"/>
      <c r="G10" s="24"/>
      <c r="H10" s="30"/>
      <c r="I10" s="24"/>
      <c r="J10" s="52" t="s">
        <v>35</v>
      </c>
      <c r="K10" s="4"/>
    </row>
    <row r="11" spans="1:11" x14ac:dyDescent="0.35">
      <c r="A11" s="4"/>
      <c r="B11" s="1"/>
      <c r="C11" s="1" t="s">
        <v>20</v>
      </c>
      <c r="D11" t="s">
        <v>19</v>
      </c>
      <c r="E11" s="4"/>
      <c r="F11" s="24"/>
      <c r="G11" s="24"/>
      <c r="H11" s="30"/>
      <c r="I11" s="24"/>
      <c r="J11" s="52" t="s">
        <v>35</v>
      </c>
      <c r="K11" s="4"/>
    </row>
    <row r="12" spans="1:11" x14ac:dyDescent="0.35">
      <c r="A12" s="4"/>
      <c r="B12" s="1"/>
      <c r="C12" s="1" t="s">
        <v>21</v>
      </c>
      <c r="D12" s="1" t="s">
        <v>19</v>
      </c>
      <c r="E12" s="4"/>
      <c r="F12" s="24"/>
      <c r="G12" s="24"/>
      <c r="H12" s="30"/>
      <c r="I12" s="24"/>
      <c r="J12" s="52" t="s">
        <v>35</v>
      </c>
      <c r="K12" s="4"/>
    </row>
    <row r="13" spans="1:11" x14ac:dyDescent="0.35">
      <c r="A13" s="4"/>
      <c r="B13" s="1"/>
      <c r="C13" s="1" t="s">
        <v>22</v>
      </c>
      <c r="D13" t="s">
        <v>23</v>
      </c>
      <c r="E13" s="4"/>
      <c r="F13" s="24"/>
      <c r="G13" s="24"/>
      <c r="H13" s="30"/>
      <c r="I13" s="24"/>
      <c r="J13" s="52" t="s">
        <v>45</v>
      </c>
      <c r="K13" s="4"/>
    </row>
    <row r="14" spans="1:11" x14ac:dyDescent="0.35">
      <c r="A14" s="4"/>
      <c r="B14" s="1"/>
      <c r="C14" s="1" t="s">
        <v>24</v>
      </c>
      <c r="D14" t="s">
        <v>12</v>
      </c>
      <c r="E14" s="4"/>
      <c r="F14" s="24"/>
      <c r="G14" s="24"/>
      <c r="H14" s="30"/>
      <c r="I14" s="52" t="s">
        <v>35</v>
      </c>
      <c r="J14" s="52" t="s">
        <v>45</v>
      </c>
      <c r="K14" s="4"/>
    </row>
    <row r="15" spans="1:11" x14ac:dyDescent="0.35">
      <c r="A15" s="4"/>
      <c r="B15" s="1"/>
      <c r="C15" s="1" t="s">
        <v>25</v>
      </c>
      <c r="D15" t="s">
        <v>26</v>
      </c>
      <c r="E15" s="4"/>
      <c r="F15" s="24"/>
      <c r="G15" s="53" t="s">
        <v>40</v>
      </c>
      <c r="H15" s="30"/>
      <c r="I15" s="24"/>
      <c r="J15" s="24"/>
      <c r="K15" s="4"/>
    </row>
    <row r="16" spans="1:11" x14ac:dyDescent="0.35">
      <c r="A16" s="4"/>
      <c r="B16" s="1"/>
      <c r="C16" s="1" t="s">
        <v>27</v>
      </c>
      <c r="D16" t="s">
        <v>28</v>
      </c>
      <c r="E16" s="4"/>
      <c r="F16" s="24"/>
      <c r="G16" s="53" t="s">
        <v>41</v>
      </c>
      <c r="H16" s="30"/>
      <c r="I16" s="24"/>
      <c r="J16" s="24"/>
      <c r="K16" s="4"/>
    </row>
    <row r="17" spans="1:11" x14ac:dyDescent="0.35">
      <c r="A17" s="4"/>
      <c r="B17" s="1"/>
      <c r="C17" s="1" t="s">
        <v>29</v>
      </c>
      <c r="D17" t="s">
        <v>30</v>
      </c>
      <c r="E17" s="4"/>
      <c r="F17" s="24"/>
      <c r="G17" s="53" t="s">
        <v>40</v>
      </c>
      <c r="H17" s="30"/>
      <c r="I17" s="24"/>
      <c r="J17" s="24"/>
      <c r="K17" s="4"/>
    </row>
    <row r="18" spans="1:11" x14ac:dyDescent="0.35">
      <c r="A18" s="4"/>
      <c r="B18" s="1"/>
      <c r="C18" s="1" t="s">
        <v>31</v>
      </c>
      <c r="D18" t="s">
        <v>30</v>
      </c>
      <c r="E18" s="4"/>
      <c r="F18" s="24"/>
      <c r="G18" s="53" t="s">
        <v>42</v>
      </c>
      <c r="H18" s="30"/>
      <c r="I18" s="24"/>
      <c r="J18" s="24"/>
      <c r="K18" s="4"/>
    </row>
    <row r="19" spans="1:11" x14ac:dyDescent="0.35">
      <c r="A19" s="4"/>
      <c r="B19" s="1"/>
      <c r="C19" s="1" t="s">
        <v>32</v>
      </c>
      <c r="D19" t="s">
        <v>33</v>
      </c>
      <c r="E19" s="4"/>
      <c r="F19" s="24"/>
      <c r="G19" s="53" t="s">
        <v>40</v>
      </c>
      <c r="H19" s="30"/>
      <c r="I19" s="24"/>
      <c r="J19" s="24"/>
      <c r="K19" s="4"/>
    </row>
    <row r="20" spans="1:11" x14ac:dyDescent="0.35">
      <c r="A20" s="4"/>
      <c r="B20" s="4"/>
      <c r="C20" s="4"/>
      <c r="D20" s="4"/>
      <c r="E20" s="4"/>
      <c r="F20" s="4"/>
      <c r="G20" s="4"/>
      <c r="H20" s="4"/>
      <c r="I20" s="4"/>
      <c r="J20" s="4"/>
      <c r="K20" s="4"/>
    </row>
    <row r="22" spans="1:11" ht="16.5" x14ac:dyDescent="0.35">
      <c r="B22" t="s">
        <v>421</v>
      </c>
    </row>
    <row r="23" spans="1:11" ht="66" customHeight="1" x14ac:dyDescent="0.35">
      <c r="B23" s="248" t="s">
        <v>422</v>
      </c>
      <c r="C23" s="248"/>
      <c r="D23" s="248"/>
      <c r="E23" s="248"/>
      <c r="F23" s="248"/>
      <c r="G23" s="248"/>
      <c r="H23" s="248"/>
      <c r="I23" s="248"/>
      <c r="J23" s="248"/>
      <c r="K23" s="248"/>
    </row>
  </sheetData>
  <mergeCells count="6">
    <mergeCell ref="F2:G2"/>
    <mergeCell ref="I2:J2"/>
    <mergeCell ref="F3:G3"/>
    <mergeCell ref="I3:J3"/>
    <mergeCell ref="B23:K23"/>
    <mergeCell ref="C2:D2"/>
  </mergeCells>
  <pageMargins left="0.7" right="0.7" top="0.78740157499999996" bottom="0.78740157499999996"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78"/>
  <sheetViews>
    <sheetView workbookViewId="0">
      <selection activeCell="E2" sqref="E2"/>
    </sheetView>
  </sheetViews>
  <sheetFormatPr defaultRowHeight="14.5" x14ac:dyDescent="0.35"/>
  <cols>
    <col min="2" max="2" width="18.26953125" customWidth="1"/>
    <col min="3" max="3" width="10.7265625" style="73" customWidth="1"/>
    <col min="4" max="4" width="11.7265625" style="3" customWidth="1"/>
    <col min="8" max="8" width="12.1796875" style="3" customWidth="1"/>
    <col min="9" max="9" width="11.7265625" style="3" customWidth="1"/>
    <col min="11" max="11" width="11.26953125" customWidth="1"/>
    <col min="12" max="12" width="11.1796875" customWidth="1"/>
    <col min="14" max="14" width="17.1796875" customWidth="1"/>
  </cols>
  <sheetData>
    <row r="1" spans="1:16" x14ac:dyDescent="0.35">
      <c r="A1" s="4"/>
      <c r="B1" s="4"/>
      <c r="C1" s="13"/>
      <c r="D1" s="13"/>
      <c r="E1" s="4"/>
      <c r="F1" s="4"/>
      <c r="G1" s="4"/>
      <c r="H1" s="13"/>
      <c r="I1" s="13"/>
      <c r="J1" s="13"/>
      <c r="K1" s="13"/>
      <c r="L1" s="13"/>
      <c r="M1" s="4"/>
      <c r="N1" s="4" t="s">
        <v>6</v>
      </c>
      <c r="O1" s="4" t="s">
        <v>5</v>
      </c>
      <c r="P1" s="4"/>
    </row>
    <row r="2" spans="1:16" ht="74" x14ac:dyDescent="0.45">
      <c r="A2" s="4"/>
      <c r="B2" t="s">
        <v>6</v>
      </c>
      <c r="C2" s="2" t="s">
        <v>335</v>
      </c>
      <c r="D2" s="2" t="s">
        <v>415</v>
      </c>
      <c r="E2" s="240" t="s">
        <v>477</v>
      </c>
      <c r="F2" s="2" t="s">
        <v>403</v>
      </c>
      <c r="G2" s="2" t="s">
        <v>404</v>
      </c>
      <c r="H2" s="2" t="s">
        <v>59</v>
      </c>
      <c r="I2" s="2" t="s">
        <v>60</v>
      </c>
      <c r="J2" s="2" t="s">
        <v>463</v>
      </c>
      <c r="K2" s="2" t="s">
        <v>464</v>
      </c>
      <c r="L2" s="2" t="s">
        <v>465</v>
      </c>
      <c r="M2" s="4"/>
      <c r="N2" s="12" t="s">
        <v>7</v>
      </c>
      <c r="O2" s="24" t="s">
        <v>63</v>
      </c>
      <c r="P2" s="4"/>
    </row>
    <row r="3" spans="1:16" x14ac:dyDescent="0.35">
      <c r="A3" s="4"/>
      <c r="B3" s="10" t="s">
        <v>7</v>
      </c>
      <c r="C3" s="76" t="s">
        <v>169</v>
      </c>
      <c r="D3" s="3" t="s">
        <v>57</v>
      </c>
      <c r="E3" s="36">
        <v>11.615000005226751</v>
      </c>
      <c r="F3" s="36">
        <v>6.6986883074513317</v>
      </c>
      <c r="G3" s="36">
        <v>61.077132809956787</v>
      </c>
      <c r="H3" s="3">
        <v>1</v>
      </c>
      <c r="I3" s="3">
        <v>1</v>
      </c>
      <c r="J3" s="49">
        <f>LN(E3)</f>
        <v>2.4522973666723726</v>
      </c>
      <c r="K3" s="49">
        <f t="shared" ref="K3" si="0">LN(F3)</f>
        <v>1.9019117322232282</v>
      </c>
      <c r="L3" s="49">
        <f>SQRT(G3)</f>
        <v>7.8151860380899949</v>
      </c>
      <c r="M3" s="4"/>
      <c r="N3" s="27">
        <f>MIN(E3:E202)</f>
        <v>11.615000005226751</v>
      </c>
      <c r="O3" t="s">
        <v>0</v>
      </c>
      <c r="P3" s="4"/>
    </row>
    <row r="4" spans="1:16" x14ac:dyDescent="0.35">
      <c r="A4" s="4"/>
      <c r="B4" s="10" t="s">
        <v>7</v>
      </c>
      <c r="C4" s="76" t="s">
        <v>165</v>
      </c>
      <c r="D4" s="3" t="s">
        <v>57</v>
      </c>
      <c r="E4" s="36">
        <v>11.62865534452299</v>
      </c>
      <c r="F4" s="36">
        <v>7.4882574775755817</v>
      </c>
      <c r="G4" s="36">
        <v>68.356516790152227</v>
      </c>
      <c r="H4" s="3">
        <v>1</v>
      </c>
      <c r="I4" s="3">
        <v>2</v>
      </c>
      <c r="J4" s="49">
        <f t="shared" ref="J4:J67" si="1">LN(E4)</f>
        <v>2.4534723402866145</v>
      </c>
      <c r="K4" s="49">
        <f t="shared" ref="K4:K67" si="2">LN(F4)</f>
        <v>2.0133361239441148</v>
      </c>
      <c r="L4" s="49">
        <f t="shared" ref="L4:L67" si="3">SQRT(G4)</f>
        <v>8.2677999969854277</v>
      </c>
      <c r="M4" s="4"/>
      <c r="N4" s="27">
        <f>PERCENTILE(E3:E202,0.05)</f>
        <v>13.772923531036922</v>
      </c>
      <c r="O4" t="s">
        <v>1</v>
      </c>
      <c r="P4" s="4"/>
    </row>
    <row r="5" spans="1:16" x14ac:dyDescent="0.35">
      <c r="A5" s="4"/>
      <c r="B5" s="10" t="s">
        <v>7</v>
      </c>
      <c r="C5" s="76" t="s">
        <v>169</v>
      </c>
      <c r="D5" s="3" t="s">
        <v>57</v>
      </c>
      <c r="E5" s="36">
        <v>12.568716129429266</v>
      </c>
      <c r="F5" s="36">
        <v>6.5479347918704809</v>
      </c>
      <c r="G5" s="36">
        <v>64.604819901931364</v>
      </c>
      <c r="H5" s="3">
        <v>1</v>
      </c>
      <c r="I5" s="3">
        <v>3</v>
      </c>
      <c r="J5" s="49">
        <f t="shared" si="1"/>
        <v>2.5312108797110682</v>
      </c>
      <c r="K5" s="49">
        <f t="shared" si="2"/>
        <v>1.879149700978924</v>
      </c>
      <c r="L5" s="49">
        <f t="shared" si="3"/>
        <v>8.0377123550131699</v>
      </c>
      <c r="M5" s="4"/>
      <c r="N5" s="27">
        <f>AVERAGE(E3:E202)</f>
        <v>16.477950341106194</v>
      </c>
      <c r="O5" t="s">
        <v>34</v>
      </c>
      <c r="P5" s="4"/>
    </row>
    <row r="6" spans="1:16" x14ac:dyDescent="0.35">
      <c r="A6" s="4"/>
      <c r="B6" s="10" t="s">
        <v>7</v>
      </c>
      <c r="C6" s="76" t="s">
        <v>169</v>
      </c>
      <c r="D6" s="3" t="s">
        <v>57</v>
      </c>
      <c r="E6" s="36">
        <v>12.849159511368473</v>
      </c>
      <c r="F6" s="36">
        <v>6.9239168859213329</v>
      </c>
      <c r="G6" s="36">
        <v>69.838712320868794</v>
      </c>
      <c r="H6" s="3">
        <v>1</v>
      </c>
      <c r="I6" s="3">
        <v>4</v>
      </c>
      <c r="J6" s="49">
        <f t="shared" si="1"/>
        <v>2.5532784015264482</v>
      </c>
      <c r="K6" s="49">
        <f t="shared" si="2"/>
        <v>1.9349816334755006</v>
      </c>
      <c r="L6" s="49">
        <f t="shared" si="3"/>
        <v>8.356955924310526</v>
      </c>
      <c r="M6" s="4"/>
      <c r="N6" s="27">
        <f>PERCENTILE(E3:E202,0.95)</f>
        <v>19.118623321209494</v>
      </c>
      <c r="O6" t="s">
        <v>2</v>
      </c>
      <c r="P6" s="4"/>
    </row>
    <row r="7" spans="1:16" x14ac:dyDescent="0.35">
      <c r="A7" s="4"/>
      <c r="B7" s="10" t="s">
        <v>7</v>
      </c>
      <c r="C7" s="76" t="s">
        <v>169</v>
      </c>
      <c r="D7" s="3" t="s">
        <v>57</v>
      </c>
      <c r="E7" s="36">
        <v>13.059970335092901</v>
      </c>
      <c r="F7" s="36">
        <v>6.1123338450729747</v>
      </c>
      <c r="G7" s="36">
        <v>62.664115475447339</v>
      </c>
      <c r="H7" s="3">
        <v>1</v>
      </c>
      <c r="I7" s="3">
        <v>5</v>
      </c>
      <c r="J7" s="49">
        <f t="shared" si="1"/>
        <v>2.5695518524133085</v>
      </c>
      <c r="K7" s="49">
        <f t="shared" si="2"/>
        <v>1.8103086716213839</v>
      </c>
      <c r="L7" s="49">
        <f t="shared" si="3"/>
        <v>7.9160669195912776</v>
      </c>
      <c r="M7" s="4"/>
      <c r="N7" s="27">
        <f>MAX(E3:E202)</f>
        <v>19.983876634912953</v>
      </c>
      <c r="O7" t="s">
        <v>3</v>
      </c>
      <c r="P7" s="4"/>
    </row>
    <row r="8" spans="1:16" x14ac:dyDescent="0.35">
      <c r="A8" s="4"/>
      <c r="B8" s="10" t="s">
        <v>7</v>
      </c>
      <c r="C8" s="76" t="s">
        <v>169</v>
      </c>
      <c r="D8" s="3" t="s">
        <v>57</v>
      </c>
      <c r="E8" s="36">
        <v>13.419568739794748</v>
      </c>
      <c r="F8" s="36">
        <v>6.1112519203198179</v>
      </c>
      <c r="G8" s="36">
        <v>64.378136706283541</v>
      </c>
      <c r="H8" s="3">
        <v>1</v>
      </c>
      <c r="I8" s="3">
        <v>6</v>
      </c>
      <c r="J8" s="49">
        <f t="shared" si="1"/>
        <v>2.5967139953934009</v>
      </c>
      <c r="K8" s="49">
        <f t="shared" si="2"/>
        <v>1.8101316491376793</v>
      </c>
      <c r="L8" s="49">
        <f t="shared" si="3"/>
        <v>8.0235987378659175</v>
      </c>
      <c r="M8" s="4"/>
      <c r="N8" s="28">
        <v>200</v>
      </c>
      <c r="O8" t="s">
        <v>4</v>
      </c>
      <c r="P8" s="4"/>
    </row>
    <row r="9" spans="1:16" x14ac:dyDescent="0.35">
      <c r="A9" s="4"/>
      <c r="B9" s="10" t="s">
        <v>7</v>
      </c>
      <c r="C9" s="76" t="s">
        <v>169</v>
      </c>
      <c r="D9" s="3" t="s">
        <v>57</v>
      </c>
      <c r="E9" s="36">
        <v>13.586070998126104</v>
      </c>
      <c r="F9" s="36">
        <v>7.2239774395389196</v>
      </c>
      <c r="G9" s="36">
        <v>77.044194250213039</v>
      </c>
      <c r="H9" s="3">
        <v>1</v>
      </c>
      <c r="I9" s="3">
        <v>7</v>
      </c>
      <c r="J9" s="49">
        <f t="shared" si="1"/>
        <v>2.6090450765854354</v>
      </c>
      <c r="K9" s="49">
        <f t="shared" si="2"/>
        <v>1.9774056931223936</v>
      </c>
      <c r="L9" s="49">
        <f t="shared" si="3"/>
        <v>8.7774822272798154</v>
      </c>
      <c r="M9" s="4"/>
      <c r="N9" s="27">
        <f>STDEVA(E3:E202)</f>
        <v>1.6827270364920743</v>
      </c>
      <c r="O9" t="s">
        <v>54</v>
      </c>
      <c r="P9" s="4"/>
    </row>
    <row r="10" spans="1:16" x14ac:dyDescent="0.35">
      <c r="A10" s="4"/>
      <c r="B10" s="10" t="s">
        <v>7</v>
      </c>
      <c r="C10" s="76" t="s">
        <v>169</v>
      </c>
      <c r="D10" s="3" t="s">
        <v>57</v>
      </c>
      <c r="E10" s="36">
        <v>13.652103323947632</v>
      </c>
      <c r="F10" s="36">
        <v>7.7358338305485095</v>
      </c>
      <c r="G10" s="36">
        <v>82.904166159957214</v>
      </c>
      <c r="H10" s="3">
        <v>1</v>
      </c>
      <c r="I10" s="3">
        <v>8</v>
      </c>
      <c r="J10" s="49">
        <f t="shared" si="1"/>
        <v>2.6138935994268686</v>
      </c>
      <c r="K10" s="49">
        <f t="shared" si="2"/>
        <v>2.0458632778981265</v>
      </c>
      <c r="L10" s="49">
        <f t="shared" si="3"/>
        <v>9.1051724947942212</v>
      </c>
      <c r="M10" s="4"/>
      <c r="N10" s="4"/>
      <c r="O10" s="4"/>
      <c r="P10" s="4"/>
    </row>
    <row r="11" spans="1:16" x14ac:dyDescent="0.35">
      <c r="A11" s="4"/>
      <c r="B11" s="10" t="s">
        <v>7</v>
      </c>
      <c r="C11" s="76" t="s">
        <v>165</v>
      </c>
      <c r="D11" s="3" t="s">
        <v>57</v>
      </c>
      <c r="E11" s="36">
        <v>13.711549882095969</v>
      </c>
      <c r="F11" s="36">
        <v>7.1411203634931164</v>
      </c>
      <c r="G11" s="36">
        <v>76.86392504129843</v>
      </c>
      <c r="H11" s="3">
        <v>1</v>
      </c>
      <c r="I11" s="3">
        <v>9</v>
      </c>
      <c r="J11" s="49">
        <f t="shared" si="1"/>
        <v>2.618238534748357</v>
      </c>
      <c r="K11" s="49">
        <f t="shared" si="2"/>
        <v>1.9658696776963314</v>
      </c>
      <c r="L11" s="49">
        <f t="shared" si="3"/>
        <v>8.7672073684439802</v>
      </c>
      <c r="M11" s="4"/>
    </row>
    <row r="12" spans="1:16" x14ac:dyDescent="0.35">
      <c r="A12" s="4"/>
      <c r="B12" s="10" t="s">
        <v>7</v>
      </c>
      <c r="C12" s="76" t="s">
        <v>169</v>
      </c>
      <c r="D12" s="3" t="s">
        <v>57</v>
      </c>
      <c r="E12" s="36">
        <v>13.750557267622652</v>
      </c>
      <c r="F12" s="36">
        <v>8.9736851444918848</v>
      </c>
      <c r="G12" s="36">
        <v>96.863639612545995</v>
      </c>
      <c r="H12" s="3">
        <v>1</v>
      </c>
      <c r="I12" s="3">
        <v>10</v>
      </c>
      <c r="J12" s="49">
        <f t="shared" si="1"/>
        <v>2.6210793518456952</v>
      </c>
      <c r="K12" s="49">
        <f t="shared" si="2"/>
        <v>2.1942964216354</v>
      </c>
      <c r="L12" s="49">
        <f t="shared" si="3"/>
        <v>9.8419327173348421</v>
      </c>
      <c r="M12" s="4"/>
    </row>
    <row r="13" spans="1:16" x14ac:dyDescent="0.35">
      <c r="A13" s="4"/>
      <c r="B13" s="10" t="s">
        <v>7</v>
      </c>
      <c r="C13" s="76" t="s">
        <v>167</v>
      </c>
      <c r="D13" s="3" t="s">
        <v>57</v>
      </c>
      <c r="E13" s="36">
        <v>13.774100702795566</v>
      </c>
      <c r="F13" s="36">
        <v>6.8122334840906538</v>
      </c>
      <c r="G13" s="36">
        <v>73.658426166344142</v>
      </c>
      <c r="H13" s="3">
        <v>1</v>
      </c>
      <c r="I13" s="3">
        <v>11</v>
      </c>
      <c r="J13" s="49">
        <f t="shared" si="1"/>
        <v>2.6227900681743028</v>
      </c>
      <c r="K13" s="49">
        <f t="shared" si="2"/>
        <v>1.9187200376227207</v>
      </c>
      <c r="L13" s="49">
        <f t="shared" si="3"/>
        <v>8.5824487278599069</v>
      </c>
      <c r="M13" s="4"/>
    </row>
    <row r="14" spans="1:16" x14ac:dyDescent="0.35">
      <c r="A14" s="4"/>
      <c r="B14" s="10" t="s">
        <v>7</v>
      </c>
      <c r="C14" s="76" t="s">
        <v>169</v>
      </c>
      <c r="D14" s="3" t="s">
        <v>57</v>
      </c>
      <c r="E14" s="36">
        <v>13.783218969855318</v>
      </c>
      <c r="F14" s="36">
        <v>7.766545245750347</v>
      </c>
      <c r="G14" s="36">
        <v>84.032675102750659</v>
      </c>
      <c r="H14" s="3">
        <v>1</v>
      </c>
      <c r="I14" s="3">
        <v>12</v>
      </c>
      <c r="J14" s="49">
        <f t="shared" si="1"/>
        <v>2.623451835537808</v>
      </c>
      <c r="K14" s="49">
        <f t="shared" si="2"/>
        <v>2.0498254381869634</v>
      </c>
      <c r="L14" s="49">
        <f t="shared" si="3"/>
        <v>9.1669337895912975</v>
      </c>
      <c r="M14" s="4"/>
    </row>
    <row r="15" spans="1:16" x14ac:dyDescent="0.35">
      <c r="A15" s="4"/>
      <c r="B15" s="10" t="s">
        <v>7</v>
      </c>
      <c r="C15" s="76" t="s">
        <v>165</v>
      </c>
      <c r="D15" s="3" t="s">
        <v>57</v>
      </c>
      <c r="E15" s="36">
        <v>13.811973978099349</v>
      </c>
      <c r="F15" s="36">
        <v>6.5104627361000631</v>
      </c>
      <c r="G15" s="36">
        <v>70.589038388673657</v>
      </c>
      <c r="H15" s="3">
        <v>1</v>
      </c>
      <c r="I15" s="3">
        <v>13</v>
      </c>
      <c r="J15" s="49">
        <f t="shared" si="1"/>
        <v>2.6255358955192634</v>
      </c>
      <c r="K15" s="49">
        <f t="shared" si="2"/>
        <v>1.8734105345084984</v>
      </c>
      <c r="L15" s="49">
        <f t="shared" si="3"/>
        <v>8.4017282977178969</v>
      </c>
      <c r="M15" s="4"/>
    </row>
    <row r="16" spans="1:16" x14ac:dyDescent="0.35">
      <c r="A16" s="4"/>
      <c r="B16" s="10" t="s">
        <v>7</v>
      </c>
      <c r="C16" s="76" t="s">
        <v>165</v>
      </c>
      <c r="D16" s="3" t="s">
        <v>57</v>
      </c>
      <c r="E16" s="36">
        <v>13.839235895538888</v>
      </c>
      <c r="F16" s="36">
        <v>7.4146021504514126</v>
      </c>
      <c r="G16" s="36">
        <v>80.550756161858615</v>
      </c>
      <c r="H16" s="3">
        <v>1</v>
      </c>
      <c r="I16" s="3">
        <v>14</v>
      </c>
      <c r="J16" s="49">
        <f t="shared" si="1"/>
        <v>2.6275077388054959</v>
      </c>
      <c r="K16" s="49">
        <f t="shared" si="2"/>
        <v>2.0034513194574317</v>
      </c>
      <c r="L16" s="49">
        <f t="shared" si="3"/>
        <v>8.9750073070643577</v>
      </c>
      <c r="M16" s="4"/>
    </row>
    <row r="17" spans="1:13" x14ac:dyDescent="0.35">
      <c r="A17" s="4"/>
      <c r="B17" s="10" t="s">
        <v>7</v>
      </c>
      <c r="C17" s="76" t="s">
        <v>165</v>
      </c>
      <c r="D17" s="3" t="s">
        <v>57</v>
      </c>
      <c r="E17" s="36">
        <v>13.919276208710411</v>
      </c>
      <c r="F17" s="36">
        <v>7.3600000033120008</v>
      </c>
      <c r="G17" s="36">
        <v>80.420010259634282</v>
      </c>
      <c r="H17" s="3">
        <v>1</v>
      </c>
      <c r="I17" s="3">
        <v>15</v>
      </c>
      <c r="J17" s="49">
        <f t="shared" si="1"/>
        <v>2.63327465705372</v>
      </c>
      <c r="K17" s="49">
        <f t="shared" si="2"/>
        <v>1.9960599331907849</v>
      </c>
      <c r="L17" s="49">
        <f t="shared" si="3"/>
        <v>8.9677204606095007</v>
      </c>
      <c r="M17" s="4"/>
    </row>
    <row r="18" spans="1:13" x14ac:dyDescent="0.35">
      <c r="A18" s="4"/>
      <c r="B18" s="10" t="s">
        <v>7</v>
      </c>
      <c r="C18" s="76" t="s">
        <v>169</v>
      </c>
      <c r="D18" s="3" t="s">
        <v>57</v>
      </c>
      <c r="E18" s="36">
        <v>13.938265680307854</v>
      </c>
      <c r="F18" s="36">
        <v>8.3341286324673405</v>
      </c>
      <c r="G18" s="36">
        <v>91.188189788154588</v>
      </c>
      <c r="H18" s="3">
        <v>1</v>
      </c>
      <c r="I18" s="3">
        <v>16</v>
      </c>
      <c r="J18" s="49">
        <f t="shared" si="1"/>
        <v>2.6346379844150745</v>
      </c>
      <c r="K18" s="49">
        <f t="shared" si="2"/>
        <v>2.1203589675424563</v>
      </c>
      <c r="L18" s="49">
        <f t="shared" si="3"/>
        <v>9.5492507448571367</v>
      </c>
      <c r="M18" s="4"/>
    </row>
    <row r="19" spans="1:13" x14ac:dyDescent="0.35">
      <c r="A19" s="4"/>
      <c r="B19" s="10" t="s">
        <v>7</v>
      </c>
      <c r="C19" s="76" t="s">
        <v>169</v>
      </c>
      <c r="D19" s="3" t="s">
        <v>57</v>
      </c>
      <c r="E19" s="36">
        <v>14.034241168558562</v>
      </c>
      <c r="F19" s="36">
        <v>7.253209637625825</v>
      </c>
      <c r="G19" s="36">
        <v>79.907735240934954</v>
      </c>
      <c r="H19" s="3">
        <v>1</v>
      </c>
      <c r="I19" s="3">
        <v>17</v>
      </c>
      <c r="J19" s="49">
        <f t="shared" si="1"/>
        <v>2.6415001412740469</v>
      </c>
      <c r="K19" s="49">
        <f t="shared" si="2"/>
        <v>1.9814440795380719</v>
      </c>
      <c r="L19" s="49">
        <f t="shared" si="3"/>
        <v>8.9391126651885848</v>
      </c>
      <c r="M19" s="4"/>
    </row>
    <row r="20" spans="1:13" x14ac:dyDescent="0.35">
      <c r="A20" s="4"/>
      <c r="B20" s="10" t="s">
        <v>7</v>
      </c>
      <c r="C20" s="76" t="s">
        <v>165</v>
      </c>
      <c r="D20" s="3" t="s">
        <v>57</v>
      </c>
      <c r="E20" s="36">
        <v>14.086913259426179</v>
      </c>
      <c r="F20" s="36">
        <v>6.5135090418439763</v>
      </c>
      <c r="G20" s="36">
        <v>72.027860956251217</v>
      </c>
      <c r="H20" s="3">
        <v>1</v>
      </c>
      <c r="I20" s="3">
        <v>18</v>
      </c>
      <c r="J20" s="49">
        <f t="shared" si="1"/>
        <v>2.6452462287683471</v>
      </c>
      <c r="K20" s="49">
        <f t="shared" si="2"/>
        <v>1.8738783343243157</v>
      </c>
      <c r="L20" s="49">
        <f t="shared" si="3"/>
        <v>8.4869229380412783</v>
      </c>
      <c r="M20" s="4"/>
    </row>
    <row r="21" spans="1:13" x14ac:dyDescent="0.35">
      <c r="A21" s="4"/>
      <c r="B21" s="10" t="s">
        <v>7</v>
      </c>
      <c r="C21" s="76" t="s">
        <v>167</v>
      </c>
      <c r="D21" s="3" t="s">
        <v>57</v>
      </c>
      <c r="E21" s="36">
        <v>14.090668017474981</v>
      </c>
      <c r="F21" s="36">
        <v>6.1640429130722234</v>
      </c>
      <c r="G21" s="36">
        <v>68.181553631852523</v>
      </c>
      <c r="H21" s="3">
        <v>1</v>
      </c>
      <c r="I21" s="3">
        <v>19</v>
      </c>
      <c r="J21" s="49">
        <f t="shared" si="1"/>
        <v>2.6455127355372658</v>
      </c>
      <c r="K21" s="49">
        <f t="shared" si="2"/>
        <v>1.818732879320758</v>
      </c>
      <c r="L21" s="49">
        <f t="shared" si="3"/>
        <v>8.2572122191362212</v>
      </c>
      <c r="M21" s="4"/>
    </row>
    <row r="22" spans="1:13" x14ac:dyDescent="0.35">
      <c r="A22" s="4"/>
      <c r="B22" s="10" t="s">
        <v>7</v>
      </c>
      <c r="C22" s="76" t="s">
        <v>169</v>
      </c>
      <c r="D22" s="3" t="s">
        <v>57</v>
      </c>
      <c r="E22" s="36">
        <v>14.154346511948583</v>
      </c>
      <c r="F22" s="36">
        <v>7.8377372407658017</v>
      </c>
      <c r="G22" s="36">
        <v>87.086368288691318</v>
      </c>
      <c r="H22" s="3">
        <v>1</v>
      </c>
      <c r="I22" s="3">
        <v>20</v>
      </c>
      <c r="J22" s="49">
        <f t="shared" si="1"/>
        <v>2.650021750910275</v>
      </c>
      <c r="K22" s="49">
        <f t="shared" si="2"/>
        <v>2.0589501754550827</v>
      </c>
      <c r="L22" s="49">
        <f t="shared" si="3"/>
        <v>9.332007730852526</v>
      </c>
      <c r="M22" s="4"/>
    </row>
    <row r="23" spans="1:13" x14ac:dyDescent="0.35">
      <c r="A23" s="4"/>
      <c r="B23" s="10" t="s">
        <v>7</v>
      </c>
      <c r="C23" s="76" t="s">
        <v>165</v>
      </c>
      <c r="D23" s="3" t="s">
        <v>57</v>
      </c>
      <c r="E23" s="36">
        <v>14.174887131149747</v>
      </c>
      <c r="F23" s="36">
        <v>7.3922729961210942</v>
      </c>
      <c r="G23" s="36">
        <v>82.25593875969021</v>
      </c>
      <c r="H23" s="3">
        <v>1</v>
      </c>
      <c r="I23" s="3">
        <v>21</v>
      </c>
      <c r="J23" s="49">
        <f t="shared" si="1"/>
        <v>2.6514718870529963</v>
      </c>
      <c r="K23" s="49">
        <f t="shared" si="2"/>
        <v>2.0004352649508776</v>
      </c>
      <c r="L23" s="49">
        <f t="shared" si="3"/>
        <v>9.0695059821188835</v>
      </c>
      <c r="M23" s="4"/>
    </row>
    <row r="24" spans="1:13" x14ac:dyDescent="0.35">
      <c r="A24" s="4"/>
      <c r="B24" s="10" t="s">
        <v>7</v>
      </c>
      <c r="C24" s="76" t="s">
        <v>169</v>
      </c>
      <c r="D24" s="3" t="s">
        <v>57</v>
      </c>
      <c r="E24" s="36">
        <v>14.230756310971776</v>
      </c>
      <c r="F24" s="36">
        <v>7.6438243080663</v>
      </c>
      <c r="G24" s="36">
        <v>85.390259794399569</v>
      </c>
      <c r="H24" s="3">
        <v>1</v>
      </c>
      <c r="I24" s="3">
        <v>22</v>
      </c>
      <c r="J24" s="49">
        <f t="shared" si="1"/>
        <v>2.6554055597387172</v>
      </c>
      <c r="K24" s="49">
        <f t="shared" si="2"/>
        <v>2.0338980418211441</v>
      </c>
      <c r="L24" s="49">
        <f t="shared" si="3"/>
        <v>9.240685028416431</v>
      </c>
      <c r="M24" s="4"/>
    </row>
    <row r="25" spans="1:13" x14ac:dyDescent="0.35">
      <c r="A25" s="4"/>
      <c r="B25" s="10" t="s">
        <v>7</v>
      </c>
      <c r="C25" s="76" t="s">
        <v>169</v>
      </c>
      <c r="D25" s="3" t="s">
        <v>57</v>
      </c>
      <c r="E25" s="36">
        <v>14.230756310971776</v>
      </c>
      <c r="F25" s="36">
        <v>7.7358338305485095</v>
      </c>
      <c r="G25" s="36">
        <v>86.418111392195129</v>
      </c>
      <c r="H25" s="3">
        <v>1</v>
      </c>
      <c r="I25" s="3">
        <v>23</v>
      </c>
      <c r="J25" s="49">
        <f t="shared" si="1"/>
        <v>2.6554055597387172</v>
      </c>
      <c r="K25" s="49">
        <f t="shared" si="2"/>
        <v>2.0458632778981265</v>
      </c>
      <c r="L25" s="49">
        <f t="shared" si="3"/>
        <v>9.296134217630204</v>
      </c>
      <c r="M25" s="4"/>
    </row>
    <row r="26" spans="1:13" x14ac:dyDescent="0.35">
      <c r="A26" s="4"/>
      <c r="B26" s="10" t="s">
        <v>7</v>
      </c>
      <c r="C26" s="76" t="s">
        <v>167</v>
      </c>
      <c r="D26" s="3" t="s">
        <v>57</v>
      </c>
      <c r="E26" s="36">
        <v>14.295661061452506</v>
      </c>
      <c r="F26" s="36">
        <v>6.9467996259739797</v>
      </c>
      <c r="G26" s="36">
        <v>77.957637938078022</v>
      </c>
      <c r="H26" s="3">
        <v>1</v>
      </c>
      <c r="I26" s="3">
        <v>24</v>
      </c>
      <c r="J26" s="49">
        <f t="shared" si="1"/>
        <v>2.6599560689479604</v>
      </c>
      <c r="K26" s="49">
        <f t="shared" si="2"/>
        <v>1.9382810680493368</v>
      </c>
      <c r="L26" s="49">
        <f t="shared" si="3"/>
        <v>8.8293622611193179</v>
      </c>
      <c r="M26" s="4"/>
    </row>
    <row r="27" spans="1:13" x14ac:dyDescent="0.35">
      <c r="A27" s="4"/>
      <c r="B27" s="10" t="s">
        <v>7</v>
      </c>
      <c r="C27" s="76" t="s">
        <v>169</v>
      </c>
      <c r="D27" s="3" t="s">
        <v>57</v>
      </c>
      <c r="E27" s="36">
        <v>14.370859410135132</v>
      </c>
      <c r="F27" s="36">
        <v>7.5838990665596278</v>
      </c>
      <c r="G27" s="36">
        <v>85.554910603954028</v>
      </c>
      <c r="H27" s="3">
        <v>1</v>
      </c>
      <c r="I27" s="3">
        <v>25</v>
      </c>
      <c r="J27" s="49">
        <f t="shared" si="1"/>
        <v>2.6652025041575498</v>
      </c>
      <c r="K27" s="49">
        <f t="shared" si="2"/>
        <v>2.0260274561299325</v>
      </c>
      <c r="L27" s="49">
        <f t="shared" si="3"/>
        <v>9.2495897532784674</v>
      </c>
      <c r="M27" s="4"/>
    </row>
    <row r="28" spans="1:13" x14ac:dyDescent="0.35">
      <c r="A28" s="4"/>
      <c r="B28" s="10" t="s">
        <v>7</v>
      </c>
      <c r="C28" s="76" t="s">
        <v>169</v>
      </c>
      <c r="D28" s="3" t="s">
        <v>57</v>
      </c>
      <c r="E28" s="36">
        <v>14.482696578633886</v>
      </c>
      <c r="F28" s="36">
        <v>8.168238797932398</v>
      </c>
      <c r="G28" s="36">
        <v>92.864027412439896</v>
      </c>
      <c r="H28" s="3">
        <v>1</v>
      </c>
      <c r="I28" s="3">
        <v>26</v>
      </c>
      <c r="J28" s="49">
        <f t="shared" si="1"/>
        <v>2.6729545974255324</v>
      </c>
      <c r="K28" s="49">
        <f t="shared" si="2"/>
        <v>2.1002533162249675</v>
      </c>
      <c r="L28" s="49">
        <f t="shared" si="3"/>
        <v>9.6365983320069901</v>
      </c>
      <c r="M28" s="4"/>
    </row>
    <row r="29" spans="1:13" x14ac:dyDescent="0.35">
      <c r="A29" s="4"/>
      <c r="B29" s="10" t="s">
        <v>7</v>
      </c>
      <c r="C29" s="76" t="s">
        <v>165</v>
      </c>
      <c r="D29" s="3" t="s">
        <v>57</v>
      </c>
      <c r="E29" s="36">
        <v>14.503228095472721</v>
      </c>
      <c r="F29" s="36">
        <v>6.326045371005252</v>
      </c>
      <c r="G29" s="36">
        <v>72.022241982028845</v>
      </c>
      <c r="H29" s="3">
        <v>1</v>
      </c>
      <c r="I29" s="3">
        <v>27</v>
      </c>
      <c r="J29" s="49">
        <f t="shared" si="1"/>
        <v>2.6743712519227354</v>
      </c>
      <c r="K29" s="49">
        <f t="shared" si="2"/>
        <v>1.8446752970052638</v>
      </c>
      <c r="L29" s="49">
        <f t="shared" si="3"/>
        <v>8.4865918943960565</v>
      </c>
      <c r="M29" s="4"/>
    </row>
    <row r="30" spans="1:13" x14ac:dyDescent="0.35">
      <c r="A30" s="4"/>
      <c r="B30" s="10" t="s">
        <v>7</v>
      </c>
      <c r="C30" s="76" t="s">
        <v>169</v>
      </c>
      <c r="D30" s="3" t="s">
        <v>57</v>
      </c>
      <c r="E30" s="36">
        <v>14.519176980453331</v>
      </c>
      <c r="F30" s="36">
        <v>7.0234784860777024</v>
      </c>
      <c r="G30" s="36">
        <v>80.050474818848343</v>
      </c>
      <c r="H30" s="3">
        <v>1</v>
      </c>
      <c r="I30" s="3">
        <v>28</v>
      </c>
      <c r="J30" s="49">
        <f t="shared" si="1"/>
        <v>2.6754703260032162</v>
      </c>
      <c r="K30" s="49">
        <f t="shared" si="2"/>
        <v>1.9492586061500436</v>
      </c>
      <c r="L30" s="49">
        <f t="shared" si="3"/>
        <v>8.9470930932257744</v>
      </c>
      <c r="M30" s="4"/>
    </row>
    <row r="31" spans="1:13" x14ac:dyDescent="0.35">
      <c r="A31" s="4"/>
      <c r="B31" s="10" t="s">
        <v>7</v>
      </c>
      <c r="C31" s="76" t="s">
        <v>169</v>
      </c>
      <c r="D31" s="3" t="s">
        <v>57</v>
      </c>
      <c r="E31" s="36">
        <v>14.546477243320462</v>
      </c>
      <c r="F31" s="36">
        <v>7.4572867083175787</v>
      </c>
      <c r="G31" s="36">
        <v>85.154642348574384</v>
      </c>
      <c r="H31" s="3">
        <v>1</v>
      </c>
      <c r="I31" s="3">
        <v>29</v>
      </c>
      <c r="J31" s="49">
        <f t="shared" si="1"/>
        <v>2.6773488504420722</v>
      </c>
      <c r="K31" s="49">
        <f t="shared" si="2"/>
        <v>2.0091916360346374</v>
      </c>
      <c r="L31" s="49">
        <f t="shared" si="3"/>
        <v>9.227927305119735</v>
      </c>
      <c r="M31" s="4"/>
    </row>
    <row r="32" spans="1:13" x14ac:dyDescent="0.35">
      <c r="A32" s="4"/>
      <c r="B32" s="10" t="s">
        <v>7</v>
      </c>
      <c r="C32" s="76" t="s">
        <v>169</v>
      </c>
      <c r="D32" s="3" t="s">
        <v>57</v>
      </c>
      <c r="E32" s="36">
        <v>14.577809341298895</v>
      </c>
      <c r="F32" s="36">
        <v>8.0376691309199657</v>
      </c>
      <c r="G32" s="36">
        <v>91.979712389110972</v>
      </c>
      <c r="H32" s="3">
        <v>1</v>
      </c>
      <c r="I32" s="3">
        <v>30</v>
      </c>
      <c r="J32" s="49">
        <f t="shared" si="1"/>
        <v>2.6795004643519897</v>
      </c>
      <c r="K32" s="49">
        <f t="shared" si="2"/>
        <v>2.0841391320695548</v>
      </c>
      <c r="L32" s="49">
        <f t="shared" si="3"/>
        <v>9.5906054234918336</v>
      </c>
      <c r="M32" s="4"/>
    </row>
    <row r="33" spans="1:13" x14ac:dyDescent="0.35">
      <c r="A33" s="4"/>
      <c r="B33" s="10" t="s">
        <v>7</v>
      </c>
      <c r="C33" s="76" t="s">
        <v>169</v>
      </c>
      <c r="D33" s="3" t="s">
        <v>57</v>
      </c>
      <c r="E33" s="36">
        <v>14.587331839356752</v>
      </c>
      <c r="F33" s="36">
        <v>7.0853440315331131</v>
      </c>
      <c r="G33" s="36">
        <v>81.134667698423769</v>
      </c>
      <c r="H33" s="3">
        <v>1</v>
      </c>
      <c r="I33" s="3">
        <v>31</v>
      </c>
      <c r="J33" s="49">
        <f t="shared" si="1"/>
        <v>2.6801534698243277</v>
      </c>
      <c r="K33" s="49">
        <f t="shared" si="2"/>
        <v>1.9580284296960224</v>
      </c>
      <c r="L33" s="49">
        <f t="shared" si="3"/>
        <v>9.0074784317490195</v>
      </c>
      <c r="M33" s="4"/>
    </row>
    <row r="34" spans="1:13" x14ac:dyDescent="0.35">
      <c r="A34" s="4"/>
      <c r="B34" s="10" t="s">
        <v>7</v>
      </c>
      <c r="C34" s="76" t="s">
        <v>165</v>
      </c>
      <c r="D34" s="3" t="s">
        <v>57</v>
      </c>
      <c r="E34" s="36">
        <v>14.645239847576237</v>
      </c>
      <c r="F34" s="36">
        <v>7.2413482893169432</v>
      </c>
      <c r="G34" s="36">
        <v>83.250256775752774</v>
      </c>
      <c r="H34" s="3">
        <v>1</v>
      </c>
      <c r="I34" s="3">
        <v>32</v>
      </c>
      <c r="J34" s="49">
        <f t="shared" si="1"/>
        <v>2.6841153575833645</v>
      </c>
      <c r="K34" s="49">
        <f t="shared" si="2"/>
        <v>1.9798074168655873</v>
      </c>
      <c r="L34" s="49">
        <f t="shared" si="3"/>
        <v>9.1241578666610526</v>
      </c>
      <c r="M34" s="4"/>
    </row>
    <row r="35" spans="1:13" x14ac:dyDescent="0.35">
      <c r="A35" s="4"/>
      <c r="B35" s="10" t="s">
        <v>7</v>
      </c>
      <c r="C35" s="76" t="s">
        <v>169</v>
      </c>
      <c r="D35" s="3" t="s">
        <v>57</v>
      </c>
      <c r="E35" s="36">
        <v>14.65381606248901</v>
      </c>
      <c r="F35" s="36">
        <v>7.9757288104129413</v>
      </c>
      <c r="G35" s="36">
        <v>91.746767417387147</v>
      </c>
      <c r="H35" s="3">
        <v>1</v>
      </c>
      <c r="I35" s="3">
        <v>33</v>
      </c>
      <c r="J35" s="49">
        <f t="shared" si="1"/>
        <v>2.6847007836246704</v>
      </c>
      <c r="K35" s="49">
        <f t="shared" si="2"/>
        <v>2.0764030313810165</v>
      </c>
      <c r="L35" s="49">
        <f t="shared" si="3"/>
        <v>9.5784532894088468</v>
      </c>
      <c r="M35" s="4"/>
    </row>
    <row r="36" spans="1:13" x14ac:dyDescent="0.35">
      <c r="A36" s="4"/>
      <c r="B36" s="10" t="s">
        <v>7</v>
      </c>
      <c r="C36" s="76" t="s">
        <v>169</v>
      </c>
      <c r="D36" s="3" t="s">
        <v>57</v>
      </c>
      <c r="E36" s="36">
        <v>14.6556209419222</v>
      </c>
      <c r="F36" s="36">
        <v>8.5146608896214726</v>
      </c>
      <c r="G36" s="36">
        <v>97.958299321132358</v>
      </c>
      <c r="H36" s="3">
        <v>1</v>
      </c>
      <c r="I36" s="3">
        <v>34</v>
      </c>
      <c r="J36" s="49">
        <f t="shared" si="1"/>
        <v>2.6848239439184147</v>
      </c>
      <c r="K36" s="49">
        <f t="shared" si="2"/>
        <v>2.1417894882624786</v>
      </c>
      <c r="L36" s="49">
        <f t="shared" si="3"/>
        <v>9.8973885101643031</v>
      </c>
      <c r="M36" s="4"/>
    </row>
    <row r="37" spans="1:13" x14ac:dyDescent="0.35">
      <c r="A37" s="4"/>
      <c r="B37" s="10" t="s">
        <v>7</v>
      </c>
      <c r="C37" s="76" t="s">
        <v>169</v>
      </c>
      <c r="D37" s="3" t="s">
        <v>57</v>
      </c>
      <c r="E37" s="36">
        <v>14.721796771965648</v>
      </c>
      <c r="F37" s="36">
        <v>7.8208455460422606</v>
      </c>
      <c r="G37" s="36">
        <v>90.382465490306984</v>
      </c>
      <c r="H37" s="3">
        <v>1</v>
      </c>
      <c r="I37" s="3">
        <v>35</v>
      </c>
      <c r="J37" s="49">
        <f t="shared" si="1"/>
        <v>2.6893291691644938</v>
      </c>
      <c r="K37" s="49">
        <f t="shared" si="2"/>
        <v>2.0567926748043757</v>
      </c>
      <c r="L37" s="49">
        <f t="shared" si="3"/>
        <v>9.5069693115265181</v>
      </c>
      <c r="M37" s="4"/>
    </row>
    <row r="38" spans="1:13" x14ac:dyDescent="0.35">
      <c r="A38" s="4"/>
      <c r="B38" s="10" t="s">
        <v>7</v>
      </c>
      <c r="C38" s="76" t="s">
        <v>169</v>
      </c>
      <c r="D38" s="3" t="s">
        <v>57</v>
      </c>
      <c r="E38" s="36">
        <v>14.741995292211765</v>
      </c>
      <c r="F38" s="36">
        <v>7.0300657923293759</v>
      </c>
      <c r="G38" s="36">
        <v>81.355199499350022</v>
      </c>
      <c r="H38" s="3">
        <v>1</v>
      </c>
      <c r="I38" s="3">
        <v>36</v>
      </c>
      <c r="J38" s="49">
        <f t="shared" si="1"/>
        <v>2.690700243421758</v>
      </c>
      <c r="K38" s="49">
        <f t="shared" si="2"/>
        <v>1.9501960645738552</v>
      </c>
      <c r="L38" s="49">
        <f t="shared" si="3"/>
        <v>9.0197117193040057</v>
      </c>
      <c r="M38" s="4"/>
    </row>
    <row r="39" spans="1:13" x14ac:dyDescent="0.35">
      <c r="A39" s="4"/>
      <c r="B39" s="10" t="s">
        <v>7</v>
      </c>
      <c r="C39" s="76" t="s">
        <v>171</v>
      </c>
      <c r="D39" s="3" t="s">
        <v>57</v>
      </c>
      <c r="E39" s="36">
        <v>14.817159822232918</v>
      </c>
      <c r="F39" s="36">
        <v>7.6714568403247982</v>
      </c>
      <c r="G39" s="36">
        <v>89.230323626876782</v>
      </c>
      <c r="H39" s="3">
        <v>1</v>
      </c>
      <c r="I39" s="3">
        <v>37</v>
      </c>
      <c r="J39" s="49">
        <f t="shared" si="1"/>
        <v>2.6957859565781512</v>
      </c>
      <c r="K39" s="49">
        <f t="shared" si="2"/>
        <v>2.037506537411256</v>
      </c>
      <c r="L39" s="49">
        <f t="shared" si="3"/>
        <v>9.4461803723450455</v>
      </c>
      <c r="M39" s="4"/>
    </row>
    <row r="40" spans="1:13" x14ac:dyDescent="0.35">
      <c r="A40" s="4"/>
      <c r="B40" s="10" t="s">
        <v>7</v>
      </c>
      <c r="C40" s="76" t="s">
        <v>169</v>
      </c>
      <c r="D40" s="3" t="s">
        <v>57</v>
      </c>
      <c r="E40" s="36">
        <v>14.916790043446332</v>
      </c>
      <c r="F40" s="36">
        <v>7.2047293527735876</v>
      </c>
      <c r="G40" s="36">
        <v>84.365076534015202</v>
      </c>
      <c r="H40" s="3">
        <v>1</v>
      </c>
      <c r="I40" s="3">
        <v>38</v>
      </c>
      <c r="J40" s="49">
        <f t="shared" si="1"/>
        <v>2.7024874270875774</v>
      </c>
      <c r="K40" s="49">
        <f t="shared" si="2"/>
        <v>1.9747376649393675</v>
      </c>
      <c r="L40" s="49">
        <f t="shared" si="3"/>
        <v>9.1850463544837488</v>
      </c>
      <c r="M40" s="4"/>
    </row>
    <row r="41" spans="1:13" x14ac:dyDescent="0.35">
      <c r="A41" s="4"/>
      <c r="B41" s="10" t="s">
        <v>7</v>
      </c>
      <c r="C41" s="76" t="s">
        <v>169</v>
      </c>
      <c r="D41" s="3" t="s">
        <v>57</v>
      </c>
      <c r="E41" s="36">
        <v>15.008711643666665</v>
      </c>
      <c r="F41" s="36">
        <v>7.7315587079061432</v>
      </c>
      <c r="G41" s="36">
        <v>91.091977134389012</v>
      </c>
      <c r="H41" s="3">
        <v>1</v>
      </c>
      <c r="I41" s="3">
        <v>39</v>
      </c>
      <c r="J41" s="49">
        <f t="shared" si="1"/>
        <v>2.7086308087614017</v>
      </c>
      <c r="K41" s="49">
        <f t="shared" si="2"/>
        <v>2.0453104862442517</v>
      </c>
      <c r="L41" s="49">
        <f t="shared" si="3"/>
        <v>9.5442117083805833</v>
      </c>
      <c r="M41" s="4"/>
    </row>
    <row r="42" spans="1:13" x14ac:dyDescent="0.35">
      <c r="A42" s="4"/>
      <c r="B42" s="10" t="s">
        <v>7</v>
      </c>
      <c r="C42" s="76" t="s">
        <v>165</v>
      </c>
      <c r="D42" s="3" t="s">
        <v>57</v>
      </c>
      <c r="E42" s="36">
        <v>15.018841506687828</v>
      </c>
      <c r="F42" s="36">
        <v>7.9082883771576604</v>
      </c>
      <c r="G42" s="36">
        <v>93.237063834684236</v>
      </c>
      <c r="H42" s="3">
        <v>1</v>
      </c>
      <c r="I42" s="3">
        <v>40</v>
      </c>
      <c r="J42" s="49">
        <f t="shared" si="1"/>
        <v>2.7093055133138986</v>
      </c>
      <c r="K42" s="49">
        <f t="shared" si="2"/>
        <v>2.067911371153051</v>
      </c>
      <c r="L42" s="49">
        <f t="shared" si="3"/>
        <v>9.6559341254321041</v>
      </c>
      <c r="M42" s="4"/>
    </row>
    <row r="43" spans="1:13" x14ac:dyDescent="0.35">
      <c r="A43" s="4"/>
      <c r="B43" s="10" t="s">
        <v>7</v>
      </c>
      <c r="C43" s="76" t="s">
        <v>165</v>
      </c>
      <c r="D43" s="3" t="s">
        <v>57</v>
      </c>
      <c r="E43" s="36">
        <v>15.061488147064473</v>
      </c>
      <c r="F43" s="36">
        <v>8.2959568502940417</v>
      </c>
      <c r="G43" s="36">
        <v>98.085322778870704</v>
      </c>
      <c r="H43" s="3">
        <v>1</v>
      </c>
      <c r="I43" s="3">
        <v>41</v>
      </c>
      <c r="J43" s="49">
        <f t="shared" si="1"/>
        <v>2.7121410320360257</v>
      </c>
      <c r="K43" s="49">
        <f t="shared" si="2"/>
        <v>2.1157682696473112</v>
      </c>
      <c r="L43" s="49">
        <f t="shared" si="3"/>
        <v>9.9038034501332213</v>
      </c>
      <c r="M43" s="4"/>
    </row>
    <row r="44" spans="1:13" x14ac:dyDescent="0.35">
      <c r="A44" s="4"/>
      <c r="B44" s="10" t="s">
        <v>7</v>
      </c>
      <c r="C44" s="76" t="s">
        <v>165</v>
      </c>
      <c r="D44" s="3" t="s">
        <v>57</v>
      </c>
      <c r="E44" s="36">
        <v>15.093065467459571</v>
      </c>
      <c r="F44" s="36">
        <v>7.9216554492402258</v>
      </c>
      <c r="G44" s="36">
        <v>93.856220480241859</v>
      </c>
      <c r="H44" s="3">
        <v>1</v>
      </c>
      <c r="I44" s="3">
        <v>42</v>
      </c>
      <c r="J44" s="49">
        <f t="shared" si="1"/>
        <v>2.7142353977720428</v>
      </c>
      <c r="K44" s="49">
        <f t="shared" si="2"/>
        <v>2.0696002053531273</v>
      </c>
      <c r="L44" s="49">
        <f t="shared" si="3"/>
        <v>9.6879420147027027</v>
      </c>
      <c r="M44" s="4"/>
    </row>
    <row r="45" spans="1:13" x14ac:dyDescent="0.35">
      <c r="A45" s="4"/>
      <c r="B45" s="10" t="s">
        <v>7</v>
      </c>
      <c r="C45" s="76" t="s">
        <v>169</v>
      </c>
      <c r="D45" s="3" t="s">
        <v>57</v>
      </c>
      <c r="E45" s="36">
        <v>15.134629173063717</v>
      </c>
      <c r="F45" s="36">
        <v>8.5827297561030633</v>
      </c>
      <c r="G45" s="36">
        <v>101.96869923872299</v>
      </c>
      <c r="H45" s="3">
        <v>1</v>
      </c>
      <c r="I45" s="3">
        <v>43</v>
      </c>
      <c r="J45" s="49">
        <f t="shared" si="1"/>
        <v>2.7169854408893261</v>
      </c>
      <c r="K45" s="49">
        <f t="shared" si="2"/>
        <v>2.149752016291778</v>
      </c>
      <c r="L45" s="49">
        <f t="shared" si="3"/>
        <v>10.097955200867302</v>
      </c>
      <c r="M45" s="4"/>
    </row>
    <row r="46" spans="1:13" x14ac:dyDescent="0.35">
      <c r="A46" s="4"/>
      <c r="B46" s="10" t="s">
        <v>7</v>
      </c>
      <c r="C46" s="76" t="s">
        <v>166</v>
      </c>
      <c r="D46" s="3" t="s">
        <v>57</v>
      </c>
      <c r="E46" s="36">
        <v>15.138997661875452</v>
      </c>
      <c r="F46" s="36">
        <v>7.7358338305485095</v>
      </c>
      <c r="G46" s="36">
        <v>91.933524664564771</v>
      </c>
      <c r="H46" s="3">
        <v>1</v>
      </c>
      <c r="I46" s="3">
        <v>44</v>
      </c>
      <c r="J46" s="49">
        <f t="shared" si="1"/>
        <v>2.7172740411859388</v>
      </c>
      <c r="K46" s="49">
        <f t="shared" si="2"/>
        <v>2.0458632778981265</v>
      </c>
      <c r="L46" s="49">
        <f t="shared" si="3"/>
        <v>9.5881971540308228</v>
      </c>
      <c r="M46" s="4"/>
    </row>
    <row r="47" spans="1:13" x14ac:dyDescent="0.35">
      <c r="A47" s="4"/>
      <c r="B47" s="10" t="s">
        <v>7</v>
      </c>
      <c r="C47" s="76" t="s">
        <v>169</v>
      </c>
      <c r="D47" s="3" t="s">
        <v>57</v>
      </c>
      <c r="E47" s="36">
        <v>15.162565752764705</v>
      </c>
      <c r="F47" s="36">
        <v>7.2047293527735885</v>
      </c>
      <c r="G47" s="36">
        <v>85.755113295708199</v>
      </c>
      <c r="H47" s="3">
        <v>1</v>
      </c>
      <c r="I47" s="3">
        <v>45</v>
      </c>
      <c r="J47" s="49">
        <f t="shared" si="1"/>
        <v>2.7188296107992458</v>
      </c>
      <c r="K47" s="49">
        <f t="shared" si="2"/>
        <v>1.9747376649393675</v>
      </c>
      <c r="L47" s="49">
        <f t="shared" si="3"/>
        <v>9.2604056766271423</v>
      </c>
      <c r="M47" s="4"/>
    </row>
    <row r="48" spans="1:13" x14ac:dyDescent="0.35">
      <c r="A48" s="4"/>
      <c r="B48" s="10" t="s">
        <v>7</v>
      </c>
      <c r="C48" s="76" t="s">
        <v>167</v>
      </c>
      <c r="D48" s="3" t="s">
        <v>57</v>
      </c>
      <c r="E48" s="36">
        <v>15.180435606641895</v>
      </c>
      <c r="F48" s="36">
        <v>8.2134478181038375</v>
      </c>
      <c r="G48" s="36">
        <v>97.876716833322362</v>
      </c>
      <c r="H48" s="3">
        <v>1</v>
      </c>
      <c r="I48" s="3">
        <v>46</v>
      </c>
      <c r="J48" s="49">
        <f t="shared" si="1"/>
        <v>2.7200074676454755</v>
      </c>
      <c r="K48" s="49">
        <f t="shared" si="2"/>
        <v>2.1057727887925766</v>
      </c>
      <c r="L48" s="49">
        <f t="shared" si="3"/>
        <v>9.8932662368563786</v>
      </c>
      <c r="M48" s="4"/>
    </row>
    <row r="49" spans="1:13" x14ac:dyDescent="0.35">
      <c r="A49" s="4"/>
      <c r="B49" s="10" t="s">
        <v>7</v>
      </c>
      <c r="C49" s="76" t="s">
        <v>165</v>
      </c>
      <c r="D49" s="3" t="s">
        <v>57</v>
      </c>
      <c r="E49" s="36">
        <v>15.227407041538182</v>
      </c>
      <c r="F49" s="36">
        <v>9.3327300442255314</v>
      </c>
      <c r="G49" s="36">
        <v>111.55892416588863</v>
      </c>
      <c r="H49" s="3">
        <v>1</v>
      </c>
      <c r="I49" s="3">
        <v>47</v>
      </c>
      <c r="J49" s="49">
        <f t="shared" si="1"/>
        <v>2.7230968990661775</v>
      </c>
      <c r="K49" s="49">
        <f t="shared" si="2"/>
        <v>2.2335275812992679</v>
      </c>
      <c r="L49" s="49">
        <f t="shared" si="3"/>
        <v>10.562145812565202</v>
      </c>
      <c r="M49" s="4"/>
    </row>
    <row r="50" spans="1:13" x14ac:dyDescent="0.35">
      <c r="A50" s="4"/>
      <c r="B50" s="10" t="s">
        <v>7</v>
      </c>
      <c r="C50" s="76" t="s">
        <v>165</v>
      </c>
      <c r="D50" s="3" t="s">
        <v>57</v>
      </c>
      <c r="E50" s="36">
        <v>15.232617149026932</v>
      </c>
      <c r="F50" s="36">
        <v>7.481189748320209</v>
      </c>
      <c r="G50" s="36">
        <v>89.457107915478716</v>
      </c>
      <c r="H50" s="3">
        <v>1</v>
      </c>
      <c r="I50" s="3">
        <v>48</v>
      </c>
      <c r="J50" s="49">
        <f t="shared" si="1"/>
        <v>2.7234389938397707</v>
      </c>
      <c r="K50" s="49">
        <f t="shared" si="2"/>
        <v>2.0123918366001807</v>
      </c>
      <c r="L50" s="49">
        <f t="shared" si="3"/>
        <v>9.4581767754403234</v>
      </c>
      <c r="M50" s="4"/>
    </row>
    <row r="51" spans="1:13" x14ac:dyDescent="0.35">
      <c r="A51" s="4"/>
      <c r="B51" s="10" t="s">
        <v>7</v>
      </c>
      <c r="C51" s="76" t="s">
        <v>165</v>
      </c>
      <c r="D51" s="3" t="s">
        <v>57</v>
      </c>
      <c r="E51" s="36">
        <v>15.273801105486484</v>
      </c>
      <c r="F51" s="36">
        <v>7.9291645244996962</v>
      </c>
      <c r="G51" s="36">
        <v>95.070158275711819</v>
      </c>
      <c r="H51" s="3">
        <v>1</v>
      </c>
      <c r="I51" s="3">
        <v>49</v>
      </c>
      <c r="J51" s="49">
        <f t="shared" si="1"/>
        <v>2.7261390146115043</v>
      </c>
      <c r="K51" s="49">
        <f t="shared" si="2"/>
        <v>2.0705476737911828</v>
      </c>
      <c r="L51" s="49">
        <f t="shared" si="3"/>
        <v>9.7503927241784378</v>
      </c>
      <c r="M51" s="4"/>
    </row>
    <row r="52" spans="1:13" x14ac:dyDescent="0.35">
      <c r="A52" s="4"/>
      <c r="B52" s="10" t="s">
        <v>7</v>
      </c>
      <c r="C52" s="76" t="s">
        <v>169</v>
      </c>
      <c r="D52" s="3" t="s">
        <v>57</v>
      </c>
      <c r="E52" s="36">
        <v>15.277696986459292</v>
      </c>
      <c r="F52" s="36">
        <v>8.3507739199886082</v>
      </c>
      <c r="G52" s="36">
        <v>100.15076593833005</v>
      </c>
      <c r="H52" s="3">
        <v>1</v>
      </c>
      <c r="I52" s="3">
        <v>50</v>
      </c>
      <c r="J52" s="49">
        <f t="shared" si="1"/>
        <v>2.7263940515973961</v>
      </c>
      <c r="K52" s="49">
        <f t="shared" si="2"/>
        <v>2.1223542195963483</v>
      </c>
      <c r="L52" s="49">
        <f t="shared" si="3"/>
        <v>10.007535457760319</v>
      </c>
      <c r="M52" s="4"/>
    </row>
    <row r="53" spans="1:13" x14ac:dyDescent="0.35">
      <c r="A53" s="4"/>
      <c r="B53" s="10" t="s">
        <v>7</v>
      </c>
      <c r="C53" s="76" t="s">
        <v>167</v>
      </c>
      <c r="D53" s="3" t="s">
        <v>57</v>
      </c>
      <c r="E53" s="36">
        <v>15.281159157935713</v>
      </c>
      <c r="F53" s="36">
        <v>8.0746052571428741</v>
      </c>
      <c r="G53" s="36">
        <v>96.860622536445177</v>
      </c>
      <c r="H53" s="3">
        <v>1</v>
      </c>
      <c r="I53" s="3">
        <v>51</v>
      </c>
      <c r="J53" s="49">
        <f t="shared" si="1"/>
        <v>2.7266206419825121</v>
      </c>
      <c r="K53" s="49">
        <f t="shared" si="2"/>
        <v>2.0887239833494808</v>
      </c>
      <c r="L53" s="49">
        <f t="shared" si="3"/>
        <v>9.8417794395345588</v>
      </c>
      <c r="M53" s="4"/>
    </row>
    <row r="54" spans="1:13" x14ac:dyDescent="0.35">
      <c r="A54" s="4"/>
      <c r="B54" s="10" t="s">
        <v>7</v>
      </c>
      <c r="C54" s="76" t="s">
        <v>169</v>
      </c>
      <c r="D54" s="3" t="s">
        <v>57</v>
      </c>
      <c r="E54" s="36">
        <v>15.288513669103509</v>
      </c>
      <c r="F54" s="36">
        <v>7.8881952977852468</v>
      </c>
      <c r="G54" s="36">
        <v>94.670043583276993</v>
      </c>
      <c r="H54" s="3">
        <v>1</v>
      </c>
      <c r="I54" s="3">
        <v>52</v>
      </c>
      <c r="J54" s="49">
        <f t="shared" si="1"/>
        <v>2.7271018058700878</v>
      </c>
      <c r="K54" s="49">
        <f t="shared" si="2"/>
        <v>2.0653673758408533</v>
      </c>
      <c r="L54" s="49">
        <f t="shared" si="3"/>
        <v>9.7298532148885464</v>
      </c>
      <c r="M54" s="4"/>
    </row>
    <row r="55" spans="1:13" x14ac:dyDescent="0.35">
      <c r="A55" s="4"/>
      <c r="B55" s="10" t="s">
        <v>7</v>
      </c>
      <c r="C55" s="76" t="s">
        <v>165</v>
      </c>
      <c r="D55" s="3" t="s">
        <v>57</v>
      </c>
      <c r="E55" s="36">
        <v>15.320917897151512</v>
      </c>
      <c r="F55" s="36">
        <v>8.4640312537511253</v>
      </c>
      <c r="G55" s="36">
        <v>101.79623141535163</v>
      </c>
      <c r="H55" s="3">
        <v>1</v>
      </c>
      <c r="I55" s="3">
        <v>53</v>
      </c>
      <c r="J55" s="49">
        <f t="shared" si="1"/>
        <v>2.7292190774752862</v>
      </c>
      <c r="K55" s="49">
        <f t="shared" si="2"/>
        <v>2.1358255676600626</v>
      </c>
      <c r="L55" s="49">
        <f t="shared" si="3"/>
        <v>10.089411846849728</v>
      </c>
      <c r="M55" s="4"/>
    </row>
    <row r="56" spans="1:13" x14ac:dyDescent="0.35">
      <c r="A56" s="4"/>
      <c r="B56" s="10" t="s">
        <v>7</v>
      </c>
      <c r="C56" s="76" t="s">
        <v>166</v>
      </c>
      <c r="D56" s="3" t="s">
        <v>57</v>
      </c>
      <c r="E56" s="36">
        <v>15.429726187274643</v>
      </c>
      <c r="F56" s="36">
        <v>8.1722854857198683</v>
      </c>
      <c r="G56" s="36">
        <v>98.985459984583628</v>
      </c>
      <c r="H56" s="3">
        <v>1</v>
      </c>
      <c r="I56" s="3">
        <v>54</v>
      </c>
      <c r="J56" s="49">
        <f t="shared" si="1"/>
        <v>2.7362959207396282</v>
      </c>
      <c r="K56" s="49">
        <f t="shared" si="2"/>
        <v>2.1007486109658156</v>
      </c>
      <c r="L56" s="49">
        <f t="shared" si="3"/>
        <v>9.9491436809699163</v>
      </c>
      <c r="M56" s="4"/>
    </row>
    <row r="57" spans="1:13" x14ac:dyDescent="0.35">
      <c r="A57" s="4"/>
      <c r="B57" s="10" t="s">
        <v>7</v>
      </c>
      <c r="C57" s="76" t="s">
        <v>165</v>
      </c>
      <c r="D57" s="3" t="s">
        <v>57</v>
      </c>
      <c r="E57" s="36">
        <v>15.452850876615344</v>
      </c>
      <c r="F57" s="36">
        <v>6.5711205314513643</v>
      </c>
      <c r="G57" s="36">
        <v>79.71089834685489</v>
      </c>
      <c r="H57" s="3">
        <v>1</v>
      </c>
      <c r="I57" s="3">
        <v>55</v>
      </c>
      <c r="J57" s="49">
        <f t="shared" si="1"/>
        <v>2.7377935090797991</v>
      </c>
      <c r="K57" s="49">
        <f t="shared" si="2"/>
        <v>1.8826843706863787</v>
      </c>
      <c r="L57" s="49">
        <f t="shared" si="3"/>
        <v>8.9280960090522594</v>
      </c>
      <c r="M57" s="4"/>
    </row>
    <row r="58" spans="1:13" x14ac:dyDescent="0.35">
      <c r="A58" s="4"/>
      <c r="B58" s="10" t="s">
        <v>7</v>
      </c>
      <c r="C58" s="76" t="s">
        <v>165</v>
      </c>
      <c r="D58" s="3" t="s">
        <v>57</v>
      </c>
      <c r="E58" s="36">
        <v>15.482348827478758</v>
      </c>
      <c r="F58" s="36">
        <v>10.964271526562708</v>
      </c>
      <c r="G58" s="36">
        <v>133.25585098454795</v>
      </c>
      <c r="H58" s="3">
        <v>1</v>
      </c>
      <c r="I58" s="3">
        <v>56</v>
      </c>
      <c r="J58" s="49">
        <f t="shared" si="1"/>
        <v>2.7397005896925508</v>
      </c>
      <c r="K58" s="49">
        <f t="shared" si="2"/>
        <v>2.3946419434168753</v>
      </c>
      <c r="L58" s="49">
        <f t="shared" si="3"/>
        <v>11.543649812106565</v>
      </c>
      <c r="M58" s="4"/>
    </row>
    <row r="59" spans="1:13" x14ac:dyDescent="0.35">
      <c r="A59" s="4"/>
      <c r="B59" s="10" t="s">
        <v>7</v>
      </c>
      <c r="C59" s="76" t="s">
        <v>167</v>
      </c>
      <c r="D59" s="3" t="s">
        <v>57</v>
      </c>
      <c r="E59" s="36">
        <v>15.528832867187097</v>
      </c>
      <c r="F59" s="36">
        <v>6.2365635597663287</v>
      </c>
      <c r="G59" s="36">
        <v>76.024544250382576</v>
      </c>
      <c r="H59" s="3">
        <v>1</v>
      </c>
      <c r="I59" s="3">
        <v>57</v>
      </c>
      <c r="J59" s="49">
        <f t="shared" si="1"/>
        <v>2.7426984809035373</v>
      </c>
      <c r="K59" s="49">
        <f t="shared" si="2"/>
        <v>1.8304293191081107</v>
      </c>
      <c r="L59" s="49">
        <f t="shared" si="3"/>
        <v>8.7192054827479879</v>
      </c>
      <c r="M59" s="4"/>
    </row>
    <row r="60" spans="1:13" x14ac:dyDescent="0.35">
      <c r="A60" s="4"/>
      <c r="B60" s="10" t="s">
        <v>7</v>
      </c>
      <c r="C60" s="76" t="s">
        <v>169</v>
      </c>
      <c r="D60" s="3" t="s">
        <v>57</v>
      </c>
      <c r="E60" s="36">
        <v>15.540325775779335</v>
      </c>
      <c r="F60" s="36">
        <v>8.1658098226699121</v>
      </c>
      <c r="G60" s="36">
        <v>99.615985720869219</v>
      </c>
      <c r="H60" s="3">
        <v>1</v>
      </c>
      <c r="I60" s="3">
        <v>58</v>
      </c>
      <c r="J60" s="49">
        <f t="shared" si="1"/>
        <v>2.7434383084121303</v>
      </c>
      <c r="K60" s="49">
        <f t="shared" si="2"/>
        <v>2.0999559037050455</v>
      </c>
      <c r="L60" s="49">
        <f t="shared" si="3"/>
        <v>9.9807808171940753</v>
      </c>
      <c r="M60" s="4"/>
    </row>
    <row r="61" spans="1:13" x14ac:dyDescent="0.35">
      <c r="A61" s="4"/>
      <c r="B61" s="10" t="s">
        <v>7</v>
      </c>
      <c r="C61" s="76" t="s">
        <v>167</v>
      </c>
      <c r="D61" s="3" t="s">
        <v>57</v>
      </c>
      <c r="E61" s="36">
        <v>15.579423134970261</v>
      </c>
      <c r="F61" s="36">
        <v>6.5236531206297483</v>
      </c>
      <c r="G61" s="36">
        <v>79.783280596367135</v>
      </c>
      <c r="H61" s="3">
        <v>1</v>
      </c>
      <c r="I61" s="3">
        <v>59</v>
      </c>
      <c r="J61" s="49">
        <f t="shared" si="1"/>
        <v>2.7459510137603491</v>
      </c>
      <c r="K61" s="49">
        <f t="shared" si="2"/>
        <v>1.8754345136072774</v>
      </c>
      <c r="L61" s="49">
        <f t="shared" si="3"/>
        <v>8.9321487110530757</v>
      </c>
      <c r="M61" s="4"/>
    </row>
    <row r="62" spans="1:13" x14ac:dyDescent="0.35">
      <c r="A62" s="4"/>
      <c r="B62" s="10" t="s">
        <v>7</v>
      </c>
      <c r="C62" s="76" t="s">
        <v>169</v>
      </c>
      <c r="D62" s="3" t="s">
        <v>57</v>
      </c>
      <c r="E62" s="36">
        <v>15.586212664359392</v>
      </c>
      <c r="F62" s="36">
        <v>8.8974631255908196</v>
      </c>
      <c r="G62" s="36">
        <v>108.86203567227216</v>
      </c>
      <c r="H62" s="3">
        <v>1</v>
      </c>
      <c r="I62" s="3">
        <v>60</v>
      </c>
      <c r="J62" s="49">
        <f t="shared" si="1"/>
        <v>2.7463867199041454</v>
      </c>
      <c r="K62" s="49">
        <f t="shared" si="2"/>
        <v>2.1857661940374351</v>
      </c>
      <c r="L62" s="49">
        <f t="shared" si="3"/>
        <v>10.433697123851744</v>
      </c>
      <c r="M62" s="4"/>
    </row>
    <row r="63" spans="1:13" x14ac:dyDescent="0.35">
      <c r="A63" s="4"/>
      <c r="B63" s="10" t="s">
        <v>7</v>
      </c>
      <c r="C63" s="76" t="s">
        <v>171</v>
      </c>
      <c r="D63" s="3" t="s">
        <v>57</v>
      </c>
      <c r="E63" s="36">
        <v>15.679270557690355</v>
      </c>
      <c r="F63" s="36">
        <v>9.3850146552507141</v>
      </c>
      <c r="G63" s="36">
        <v>115.51289441453854</v>
      </c>
      <c r="H63" s="3">
        <v>1</v>
      </c>
      <c r="I63" s="3">
        <v>61</v>
      </c>
      <c r="J63" s="49">
        <f t="shared" si="1"/>
        <v>2.7523394932846852</v>
      </c>
      <c r="K63" s="49">
        <f t="shared" si="2"/>
        <v>2.2391142315983306</v>
      </c>
      <c r="L63" s="49">
        <f t="shared" si="3"/>
        <v>10.747692515816524</v>
      </c>
      <c r="M63" s="4"/>
    </row>
    <row r="64" spans="1:13" x14ac:dyDescent="0.35">
      <c r="A64" s="4"/>
      <c r="B64" s="10" t="s">
        <v>7</v>
      </c>
      <c r="C64" s="76" t="s">
        <v>166</v>
      </c>
      <c r="D64" s="3" t="s">
        <v>57</v>
      </c>
      <c r="E64" s="36">
        <v>15.688124496621818</v>
      </c>
      <c r="F64" s="36">
        <v>7.4065714098610815</v>
      </c>
      <c r="G64" s="36">
        <v>91.213243281251039</v>
      </c>
      <c r="H64" s="3">
        <v>1</v>
      </c>
      <c r="I64" s="3">
        <v>62</v>
      </c>
      <c r="J64" s="49">
        <f t="shared" si="1"/>
        <v>2.7529040246492613</v>
      </c>
      <c r="K64" s="49">
        <f t="shared" si="2"/>
        <v>2.0023676345058221</v>
      </c>
      <c r="L64" s="49">
        <f t="shared" si="3"/>
        <v>9.5505624588948184</v>
      </c>
      <c r="M64" s="4"/>
    </row>
    <row r="65" spans="1:13" x14ac:dyDescent="0.35">
      <c r="A65" s="4"/>
      <c r="B65" s="10" t="s">
        <v>7</v>
      </c>
      <c r="C65" s="76" t="s">
        <v>171</v>
      </c>
      <c r="D65" s="3" t="s">
        <v>57</v>
      </c>
      <c r="E65" s="36">
        <v>15.700764319671276</v>
      </c>
      <c r="F65" s="36">
        <v>10.070875090640351</v>
      </c>
      <c r="G65" s="36">
        <v>124.12454248842893</v>
      </c>
      <c r="H65" s="3">
        <v>1</v>
      </c>
      <c r="I65" s="3">
        <v>63</v>
      </c>
      <c r="J65" s="49">
        <f t="shared" si="1"/>
        <v>2.7537093939509041</v>
      </c>
      <c r="K65" s="49">
        <f t="shared" si="2"/>
        <v>2.3096476037135427</v>
      </c>
      <c r="L65" s="49">
        <f t="shared" si="3"/>
        <v>11.141119445030151</v>
      </c>
      <c r="M65" s="4"/>
    </row>
    <row r="66" spans="1:13" x14ac:dyDescent="0.35">
      <c r="A66" s="4"/>
      <c r="B66" s="10" t="s">
        <v>7</v>
      </c>
      <c r="C66" s="76" t="s">
        <v>166</v>
      </c>
      <c r="D66" s="3" t="s">
        <v>57</v>
      </c>
      <c r="E66" s="36">
        <v>15.704554282817764</v>
      </c>
      <c r="F66" s="36">
        <v>7.7264254383076718</v>
      </c>
      <c r="G66" s="36">
        <v>95.251953150816789</v>
      </c>
      <c r="H66" s="3">
        <v>1</v>
      </c>
      <c r="I66" s="3">
        <v>64</v>
      </c>
      <c r="J66" s="49">
        <f t="shared" si="1"/>
        <v>2.7539507519968365</v>
      </c>
      <c r="K66" s="49">
        <f t="shared" si="2"/>
        <v>2.0446463285198537</v>
      </c>
      <c r="L66" s="49">
        <f t="shared" si="3"/>
        <v>9.7597107104061642</v>
      </c>
      <c r="M66" s="4"/>
    </row>
    <row r="67" spans="1:13" x14ac:dyDescent="0.35">
      <c r="A67" s="4"/>
      <c r="B67" s="10" t="s">
        <v>7</v>
      </c>
      <c r="C67" s="76" t="s">
        <v>171</v>
      </c>
      <c r="D67" s="3" t="s">
        <v>57</v>
      </c>
      <c r="E67" s="36">
        <v>15.729797367502352</v>
      </c>
      <c r="F67" s="36">
        <v>8.7882876642444199</v>
      </c>
      <c r="G67" s="36">
        <v>108.51681757021993</v>
      </c>
      <c r="H67" s="3">
        <v>1</v>
      </c>
      <c r="I67" s="3">
        <v>65</v>
      </c>
      <c r="J67" s="49">
        <f t="shared" si="1"/>
        <v>2.7555568350738224</v>
      </c>
      <c r="K67" s="49">
        <f t="shared" si="2"/>
        <v>2.1734198877422495</v>
      </c>
      <c r="L67" s="49">
        <f t="shared" si="3"/>
        <v>10.417140565924026</v>
      </c>
      <c r="M67" s="4"/>
    </row>
    <row r="68" spans="1:13" x14ac:dyDescent="0.35">
      <c r="A68" s="4"/>
      <c r="B68" s="10" t="s">
        <v>7</v>
      </c>
      <c r="C68" s="76" t="s">
        <v>165</v>
      </c>
      <c r="D68" s="3" t="s">
        <v>57</v>
      </c>
      <c r="E68" s="36">
        <v>15.737782570073527</v>
      </c>
      <c r="F68" s="36">
        <v>8.2807985763279177</v>
      </c>
      <c r="G68" s="36">
        <v>102.3023048881462</v>
      </c>
      <c r="H68" s="3">
        <v>1</v>
      </c>
      <c r="I68" s="3">
        <v>66</v>
      </c>
      <c r="J68" s="49">
        <f t="shared" ref="J68:J131" si="4">LN(E68)</f>
        <v>2.7560643544164867</v>
      </c>
      <c r="K68" s="49">
        <f t="shared" ref="K68:K131" si="5">LN(F68)</f>
        <v>2.113939410162927</v>
      </c>
      <c r="L68" s="49">
        <f t="shared" ref="L68:L131" si="6">SQRT(G68)</f>
        <v>10.114460187679132</v>
      </c>
      <c r="M68" s="4"/>
    </row>
    <row r="69" spans="1:13" x14ac:dyDescent="0.35">
      <c r="A69" s="4"/>
      <c r="B69" s="10" t="s">
        <v>7</v>
      </c>
      <c r="C69" s="76" t="s">
        <v>169</v>
      </c>
      <c r="D69" s="3" t="s">
        <v>57</v>
      </c>
      <c r="E69" s="36">
        <v>15.761713905016437</v>
      </c>
      <c r="F69" s="36">
        <v>8.5479895335547358</v>
      </c>
      <c r="G69" s="36">
        <v>105.76380791040725</v>
      </c>
      <c r="H69" s="3">
        <v>1</v>
      </c>
      <c r="I69" s="3">
        <v>67</v>
      </c>
      <c r="J69" s="49">
        <f t="shared" si="4"/>
        <v>2.7575838288351475</v>
      </c>
      <c r="K69" s="49">
        <f t="shared" si="5"/>
        <v>2.1456961130240897</v>
      </c>
      <c r="L69" s="49">
        <f t="shared" si="6"/>
        <v>10.284153242265853</v>
      </c>
      <c r="M69" s="4"/>
    </row>
    <row r="70" spans="1:13" x14ac:dyDescent="0.35">
      <c r="A70" s="4"/>
      <c r="B70" s="10" t="s">
        <v>7</v>
      </c>
      <c r="C70" s="76" t="s">
        <v>165</v>
      </c>
      <c r="D70" s="3" t="s">
        <v>57</v>
      </c>
      <c r="E70" s="36">
        <v>15.803192722509172</v>
      </c>
      <c r="F70" s="36">
        <v>8.2447862350202179</v>
      </c>
      <c r="G70" s="36">
        <v>102.28074747491351</v>
      </c>
      <c r="H70" s="3">
        <v>1</v>
      </c>
      <c r="I70" s="3">
        <v>68</v>
      </c>
      <c r="J70" s="49">
        <f t="shared" si="4"/>
        <v>2.7602119906642018</v>
      </c>
      <c r="K70" s="49">
        <f t="shared" si="5"/>
        <v>2.1095810290557186</v>
      </c>
      <c r="L70" s="49">
        <f t="shared" si="6"/>
        <v>10.1133944585838</v>
      </c>
      <c r="M70" s="4"/>
    </row>
    <row r="71" spans="1:13" x14ac:dyDescent="0.35">
      <c r="A71" s="4"/>
      <c r="B71" s="10" t="s">
        <v>7</v>
      </c>
      <c r="C71" s="76" t="s">
        <v>169</v>
      </c>
      <c r="D71" s="3" t="s">
        <v>57</v>
      </c>
      <c r="E71" s="36">
        <v>15.805284724573182</v>
      </c>
      <c r="F71" s="36">
        <v>7.7971356955433198</v>
      </c>
      <c r="G71" s="36">
        <v>96.740220517793176</v>
      </c>
      <c r="H71" s="3">
        <v>1</v>
      </c>
      <c r="I71" s="3">
        <v>69</v>
      </c>
      <c r="J71" s="49">
        <f t="shared" si="4"/>
        <v>2.7603443603470228</v>
      </c>
      <c r="K71" s="49">
        <f t="shared" si="5"/>
        <v>2.0537564477342269</v>
      </c>
      <c r="L71" s="49">
        <f t="shared" si="6"/>
        <v>9.8356606548718002</v>
      </c>
      <c r="M71" s="4"/>
    </row>
    <row r="72" spans="1:13" x14ac:dyDescent="0.35">
      <c r="A72" s="4"/>
      <c r="B72" s="10" t="s">
        <v>7</v>
      </c>
      <c r="C72" s="76" t="s">
        <v>165</v>
      </c>
      <c r="D72" s="3" t="s">
        <v>57</v>
      </c>
      <c r="E72" s="36">
        <v>15.82827849848116</v>
      </c>
      <c r="F72" s="36">
        <v>8.5332789750209841</v>
      </c>
      <c r="G72" s="36">
        <v>106.02768615566481</v>
      </c>
      <c r="H72" s="3">
        <v>1</v>
      </c>
      <c r="I72" s="3">
        <v>70</v>
      </c>
      <c r="J72" s="49">
        <f t="shared" si="4"/>
        <v>2.7617981186729792</v>
      </c>
      <c r="K72" s="49">
        <f t="shared" si="5"/>
        <v>2.1439736926823896</v>
      </c>
      <c r="L72" s="49">
        <f t="shared" si="6"/>
        <v>10.296974611781113</v>
      </c>
      <c r="M72" s="4"/>
    </row>
    <row r="73" spans="1:13" x14ac:dyDescent="0.35">
      <c r="A73" s="4"/>
      <c r="B73" s="10" t="s">
        <v>7</v>
      </c>
      <c r="C73" s="76" t="s">
        <v>167</v>
      </c>
      <c r="D73" s="3" t="s">
        <v>57</v>
      </c>
      <c r="E73" s="36">
        <v>15.841641336233501</v>
      </c>
      <c r="F73" s="36">
        <v>8.4569971067967575</v>
      </c>
      <c r="G73" s="36">
        <v>105.16858123373935</v>
      </c>
      <c r="H73" s="3">
        <v>1</v>
      </c>
      <c r="I73" s="3">
        <v>71</v>
      </c>
      <c r="J73" s="49">
        <f t="shared" si="4"/>
        <v>2.7626420007298393</v>
      </c>
      <c r="K73" s="49">
        <f t="shared" si="5"/>
        <v>2.1349941586925132</v>
      </c>
      <c r="L73" s="49">
        <f t="shared" si="6"/>
        <v>10.255173388770146</v>
      </c>
      <c r="M73" s="4"/>
    </row>
    <row r="74" spans="1:13" x14ac:dyDescent="0.35">
      <c r="A74" s="4"/>
      <c r="B74" s="10" t="s">
        <v>7</v>
      </c>
      <c r="C74" s="76" t="s">
        <v>167</v>
      </c>
      <c r="D74" s="3" t="s">
        <v>57</v>
      </c>
      <c r="E74" s="36">
        <v>15.845397603909124</v>
      </c>
      <c r="F74" s="36">
        <v>7.4572867083175787</v>
      </c>
      <c r="G74" s="36">
        <v>92.75848325761639</v>
      </c>
      <c r="H74" s="3">
        <v>1</v>
      </c>
      <c r="I74" s="3">
        <v>72</v>
      </c>
      <c r="J74" s="49">
        <f t="shared" si="4"/>
        <v>2.7628790861640646</v>
      </c>
      <c r="K74" s="49">
        <f t="shared" si="5"/>
        <v>2.0091916360346374</v>
      </c>
      <c r="L74" s="49">
        <f t="shared" si="6"/>
        <v>9.6311205608494177</v>
      </c>
      <c r="M74" s="4"/>
    </row>
    <row r="75" spans="1:13" x14ac:dyDescent="0.35">
      <c r="A75" s="4"/>
      <c r="B75" s="10" t="s">
        <v>7</v>
      </c>
      <c r="C75" s="76" t="s">
        <v>171</v>
      </c>
      <c r="D75" s="3" t="s">
        <v>57</v>
      </c>
      <c r="E75" s="36">
        <v>15.879164027962338</v>
      </c>
      <c r="F75" s="36">
        <v>9.8558421805254106</v>
      </c>
      <c r="G75" s="36">
        <v>122.85448967534431</v>
      </c>
      <c r="H75" s="3">
        <v>1</v>
      </c>
      <c r="I75" s="3">
        <v>73</v>
      </c>
      <c r="J75" s="49">
        <f t="shared" si="4"/>
        <v>2.7650078113578749</v>
      </c>
      <c r="K75" s="49">
        <f t="shared" si="5"/>
        <v>2.2880643941351018</v>
      </c>
      <c r="L75" s="49">
        <f t="shared" si="6"/>
        <v>11.08397445302651</v>
      </c>
      <c r="M75" s="4"/>
    </row>
    <row r="76" spans="1:13" x14ac:dyDescent="0.35">
      <c r="A76" s="4"/>
      <c r="B76" s="10" t="s">
        <v>7</v>
      </c>
      <c r="C76" s="76" t="s">
        <v>167</v>
      </c>
      <c r="D76" s="3" t="s">
        <v>57</v>
      </c>
      <c r="E76" s="36">
        <v>15.951457620825883</v>
      </c>
      <c r="F76" s="36">
        <v>7.0610374623614938</v>
      </c>
      <c r="G76" s="36">
        <v>88.417564274339796</v>
      </c>
      <c r="H76" s="3">
        <v>1</v>
      </c>
      <c r="I76" s="3">
        <v>74</v>
      </c>
      <c r="J76" s="49">
        <f t="shared" si="4"/>
        <v>2.7695502119409618</v>
      </c>
      <c r="K76" s="49">
        <f t="shared" si="5"/>
        <v>1.9545919900521413</v>
      </c>
      <c r="L76" s="49">
        <f t="shared" si="6"/>
        <v>9.4030614309563987</v>
      </c>
      <c r="M76" s="4"/>
    </row>
    <row r="77" spans="1:13" x14ac:dyDescent="0.35">
      <c r="A77" s="4"/>
      <c r="B77" s="10" t="s">
        <v>7</v>
      </c>
      <c r="C77" s="76" t="s">
        <v>169</v>
      </c>
      <c r="D77" s="3" t="s">
        <v>57</v>
      </c>
      <c r="E77" s="36">
        <v>15.975482785496483</v>
      </c>
      <c r="F77" s="36">
        <v>8.1317279873045738</v>
      </c>
      <c r="G77" s="36">
        <v>101.97800017485649</v>
      </c>
      <c r="H77" s="3">
        <v>1</v>
      </c>
      <c r="I77" s="3">
        <v>75</v>
      </c>
      <c r="J77" s="49">
        <f t="shared" si="4"/>
        <v>2.7710552211212778</v>
      </c>
      <c r="K77" s="49">
        <f t="shared" si="5"/>
        <v>2.0957734455392316</v>
      </c>
      <c r="L77" s="49">
        <f t="shared" si="6"/>
        <v>10.098415725986749</v>
      </c>
      <c r="M77" s="4"/>
    </row>
    <row r="78" spans="1:13" x14ac:dyDescent="0.35">
      <c r="A78" s="4"/>
      <c r="B78" s="10" t="s">
        <v>7</v>
      </c>
      <c r="C78" s="76" t="s">
        <v>171</v>
      </c>
      <c r="D78" s="3" t="s">
        <v>57</v>
      </c>
      <c r="E78" s="36">
        <v>15.994924983576945</v>
      </c>
      <c r="F78" s="36">
        <v>9.8316593252103388</v>
      </c>
      <c r="G78" s="36">
        <v>123.44647289609692</v>
      </c>
      <c r="H78" s="3">
        <v>1</v>
      </c>
      <c r="I78" s="3">
        <v>76</v>
      </c>
      <c r="J78" s="49">
        <f t="shared" si="4"/>
        <v>2.7722714833984199</v>
      </c>
      <c r="K78" s="49">
        <f t="shared" si="5"/>
        <v>2.2856077220713091</v>
      </c>
      <c r="L78" s="49">
        <f t="shared" si="6"/>
        <v>11.110646826179694</v>
      </c>
      <c r="M78" s="4"/>
    </row>
    <row r="79" spans="1:13" x14ac:dyDescent="0.35">
      <c r="A79" s="4"/>
      <c r="B79" s="10" t="s">
        <v>7</v>
      </c>
      <c r="C79" s="76" t="s">
        <v>165</v>
      </c>
      <c r="D79" s="3" t="s">
        <v>57</v>
      </c>
      <c r="E79" s="36">
        <v>16.008561778955869</v>
      </c>
      <c r="F79" s="36">
        <v>8.0746052571428741</v>
      </c>
      <c r="G79" s="36">
        <v>101.47131142322803</v>
      </c>
      <c r="H79" s="3">
        <v>1</v>
      </c>
      <c r="I79" s="3">
        <v>77</v>
      </c>
      <c r="J79" s="49">
        <f t="shared" si="4"/>
        <v>2.7731236903035876</v>
      </c>
      <c r="K79" s="49">
        <f t="shared" si="5"/>
        <v>2.0887239833494808</v>
      </c>
      <c r="L79" s="49">
        <f t="shared" si="6"/>
        <v>10.073296949024586</v>
      </c>
      <c r="M79" s="4"/>
    </row>
    <row r="80" spans="1:13" x14ac:dyDescent="0.35">
      <c r="A80" s="4"/>
      <c r="B80" s="10" t="s">
        <v>7</v>
      </c>
      <c r="C80" s="76" t="s">
        <v>165</v>
      </c>
      <c r="D80" s="3" t="s">
        <v>57</v>
      </c>
      <c r="E80" s="36">
        <v>16.075338261839931</v>
      </c>
      <c r="F80" s="36">
        <v>7.6559258129080563</v>
      </c>
      <c r="G80" s="36">
        <v>96.61120376278835</v>
      </c>
      <c r="H80" s="3">
        <v>1</v>
      </c>
      <c r="I80" s="3">
        <v>78</v>
      </c>
      <c r="J80" s="49">
        <f t="shared" si="4"/>
        <v>2.7772863126294998</v>
      </c>
      <c r="K80" s="49">
        <f t="shared" si="5"/>
        <v>2.035479964044673</v>
      </c>
      <c r="L80" s="49">
        <f t="shared" si="6"/>
        <v>9.8290998449903011</v>
      </c>
      <c r="M80" s="4"/>
    </row>
    <row r="81" spans="1:13" x14ac:dyDescent="0.35">
      <c r="A81" s="4"/>
      <c r="B81" s="10" t="s">
        <v>7</v>
      </c>
      <c r="C81" s="76" t="s">
        <v>167</v>
      </c>
      <c r="D81" s="3" t="s">
        <v>57</v>
      </c>
      <c r="E81" s="36">
        <v>16.088906899878801</v>
      </c>
      <c r="F81" s="36">
        <v>7.6013173234645341</v>
      </c>
      <c r="G81" s="36">
        <v>96.003056085920591</v>
      </c>
      <c r="H81" s="3">
        <v>1</v>
      </c>
      <c r="I81" s="3">
        <v>79</v>
      </c>
      <c r="J81" s="49">
        <f t="shared" si="4"/>
        <v>2.778130022082375</v>
      </c>
      <c r="K81" s="49">
        <f t="shared" si="5"/>
        <v>2.0283215643068311</v>
      </c>
      <c r="L81" s="49">
        <f t="shared" si="6"/>
        <v>9.7981149251231283</v>
      </c>
      <c r="M81" s="4"/>
    </row>
    <row r="82" spans="1:13" x14ac:dyDescent="0.35">
      <c r="A82" s="4"/>
      <c r="B82" s="10" t="s">
        <v>7</v>
      </c>
      <c r="C82" s="76" t="s">
        <v>165</v>
      </c>
      <c r="D82" s="3" t="s">
        <v>57</v>
      </c>
      <c r="E82" s="36">
        <v>16.101642780577908</v>
      </c>
      <c r="F82" s="36">
        <v>7.8915476971281677</v>
      </c>
      <c r="G82" s="36">
        <v>99.747502373964238</v>
      </c>
      <c r="H82" s="3">
        <v>1</v>
      </c>
      <c r="I82" s="3">
        <v>80</v>
      </c>
      <c r="J82" s="49">
        <f t="shared" si="4"/>
        <v>2.7789213028458324</v>
      </c>
      <c r="K82" s="49">
        <f t="shared" si="5"/>
        <v>2.0657922749528903</v>
      </c>
      <c r="L82" s="49">
        <f t="shared" si="6"/>
        <v>9.9873671392396624</v>
      </c>
      <c r="M82" s="4"/>
    </row>
    <row r="83" spans="1:13" x14ac:dyDescent="0.35">
      <c r="A83" s="4"/>
      <c r="B83" s="10" t="s">
        <v>7</v>
      </c>
      <c r="C83" s="76" t="s">
        <v>171</v>
      </c>
      <c r="D83" s="3" t="s">
        <v>57</v>
      </c>
      <c r="E83" s="36">
        <v>16.101642780577908</v>
      </c>
      <c r="F83" s="36">
        <v>9.7180103460016838</v>
      </c>
      <c r="G83" s="36">
        <v>122.83360593648436</v>
      </c>
      <c r="H83" s="3">
        <v>1</v>
      </c>
      <c r="I83" s="3">
        <v>81</v>
      </c>
      <c r="J83" s="49">
        <f t="shared" si="4"/>
        <v>2.7789213028458324</v>
      </c>
      <c r="K83" s="49">
        <f t="shared" si="5"/>
        <v>2.2739809006056682</v>
      </c>
      <c r="L83" s="49">
        <f t="shared" si="6"/>
        <v>11.083032343924851</v>
      </c>
      <c r="M83" s="4"/>
    </row>
    <row r="84" spans="1:13" x14ac:dyDescent="0.35">
      <c r="A84" s="4"/>
      <c r="B84" s="10" t="s">
        <v>7</v>
      </c>
      <c r="C84" s="76" t="s">
        <v>167</v>
      </c>
      <c r="D84" s="3" t="s">
        <v>57</v>
      </c>
      <c r="E84" s="36">
        <v>16.108212198550373</v>
      </c>
      <c r="F84" s="36">
        <v>7.3546074027565354</v>
      </c>
      <c r="G84" s="36">
        <v>92.998617694295888</v>
      </c>
      <c r="H84" s="3">
        <v>1</v>
      </c>
      <c r="I84" s="3">
        <v>82</v>
      </c>
      <c r="J84" s="49">
        <f t="shared" si="4"/>
        <v>2.7793292163907899</v>
      </c>
      <c r="K84" s="49">
        <f t="shared" si="5"/>
        <v>1.9953269743495368</v>
      </c>
      <c r="L84" s="49">
        <f t="shared" si="6"/>
        <v>9.6435790915145141</v>
      </c>
      <c r="M84" s="4"/>
    </row>
    <row r="85" spans="1:13" x14ac:dyDescent="0.35">
      <c r="A85" s="4"/>
      <c r="B85" s="10" t="s">
        <v>7</v>
      </c>
      <c r="C85" s="76" t="s">
        <v>165</v>
      </c>
      <c r="D85" s="3" t="s">
        <v>57</v>
      </c>
      <c r="E85" s="36">
        <v>16.118471553898175</v>
      </c>
      <c r="F85" s="36">
        <v>6.9620130022589501</v>
      </c>
      <c r="G85" s="36">
        <v>88.090351699802383</v>
      </c>
      <c r="H85" s="3">
        <v>1</v>
      </c>
      <c r="I85" s="3">
        <v>83</v>
      </c>
      <c r="J85" s="49">
        <f t="shared" si="4"/>
        <v>2.7799659158273933</v>
      </c>
      <c r="K85" s="49">
        <f t="shared" si="5"/>
        <v>1.9404686569914891</v>
      </c>
      <c r="L85" s="49">
        <f t="shared" si="6"/>
        <v>9.3856460459470981</v>
      </c>
      <c r="M85" s="4"/>
    </row>
    <row r="86" spans="1:13" x14ac:dyDescent="0.35">
      <c r="A86" s="4"/>
      <c r="B86" s="10" t="s">
        <v>7</v>
      </c>
      <c r="C86" s="76" t="s">
        <v>169</v>
      </c>
      <c r="D86" s="3" t="s">
        <v>57</v>
      </c>
      <c r="E86" s="36">
        <v>16.149210514285748</v>
      </c>
      <c r="F86" s="36">
        <v>7.712720016540044</v>
      </c>
      <c r="G86" s="36">
        <v>97.77515626010775</v>
      </c>
      <c r="H86" s="3">
        <v>1</v>
      </c>
      <c r="I86" s="3">
        <v>84</v>
      </c>
      <c r="J86" s="49">
        <f t="shared" si="4"/>
        <v>2.7818711639094262</v>
      </c>
      <c r="K86" s="49">
        <f t="shared" si="5"/>
        <v>2.0428709160907434</v>
      </c>
      <c r="L86" s="49">
        <f t="shared" si="6"/>
        <v>9.8881320915584325</v>
      </c>
      <c r="M86" s="4"/>
    </row>
    <row r="87" spans="1:13" x14ac:dyDescent="0.35">
      <c r="A87" s="4"/>
      <c r="B87" s="10" t="s">
        <v>7</v>
      </c>
      <c r="C87" s="76" t="s">
        <v>171</v>
      </c>
      <c r="D87" s="3" t="s">
        <v>57</v>
      </c>
      <c r="E87" s="36">
        <v>16.1921470236645</v>
      </c>
      <c r="F87" s="36">
        <v>10.897729126147542</v>
      </c>
      <c r="G87" s="36">
        <v>138.51924130420173</v>
      </c>
      <c r="H87" s="3">
        <v>1</v>
      </c>
      <c r="I87" s="3">
        <v>85</v>
      </c>
      <c r="J87" s="49">
        <f t="shared" si="4"/>
        <v>2.7845263730826373</v>
      </c>
      <c r="K87" s="49">
        <f t="shared" si="5"/>
        <v>2.3885544304792359</v>
      </c>
      <c r="L87" s="49">
        <f t="shared" si="6"/>
        <v>11.769419752230853</v>
      </c>
      <c r="M87" s="4"/>
    </row>
    <row r="88" spans="1:13" x14ac:dyDescent="0.35">
      <c r="A88" s="4"/>
      <c r="B88" s="10" t="s">
        <v>7</v>
      </c>
      <c r="C88" s="76" t="s">
        <v>165</v>
      </c>
      <c r="D88" s="3" t="s">
        <v>57</v>
      </c>
      <c r="E88" s="36">
        <v>16.241078327420116</v>
      </c>
      <c r="F88" s="36">
        <v>7.4891404747459847</v>
      </c>
      <c r="G88" s="36">
        <v>95.480897888490418</v>
      </c>
      <c r="H88" s="3">
        <v>1</v>
      </c>
      <c r="I88" s="3">
        <v>86</v>
      </c>
      <c r="J88" s="49">
        <f t="shared" si="4"/>
        <v>2.7875437320008665</v>
      </c>
      <c r="K88" s="49">
        <f t="shared" si="5"/>
        <v>2.0134540345684084</v>
      </c>
      <c r="L88" s="49">
        <f t="shared" si="6"/>
        <v>9.7714327449197746</v>
      </c>
      <c r="M88" s="4"/>
    </row>
    <row r="89" spans="1:13" x14ac:dyDescent="0.35">
      <c r="A89" s="4"/>
      <c r="B89" s="10" t="s">
        <v>7</v>
      </c>
      <c r="C89" s="76" t="s">
        <v>169</v>
      </c>
      <c r="D89" s="3" t="s">
        <v>57</v>
      </c>
      <c r="E89" s="36">
        <v>16.251253805097409</v>
      </c>
      <c r="F89" s="36">
        <v>7.8688912850367636</v>
      </c>
      <c r="G89" s="36">
        <v>100.38528930871347</v>
      </c>
      <c r="H89" s="3">
        <v>1</v>
      </c>
      <c r="I89" s="3">
        <v>87</v>
      </c>
      <c r="J89" s="49">
        <f t="shared" si="4"/>
        <v>2.7881700630360435</v>
      </c>
      <c r="K89" s="49">
        <f t="shared" si="5"/>
        <v>2.0629171738565413</v>
      </c>
      <c r="L89" s="49">
        <f t="shared" si="6"/>
        <v>10.019245945115504</v>
      </c>
      <c r="M89" s="4"/>
    </row>
    <row r="90" spans="1:13" x14ac:dyDescent="0.35">
      <c r="A90" s="4"/>
      <c r="B90" s="10" t="s">
        <v>7</v>
      </c>
      <c r="C90" s="76" t="s">
        <v>169</v>
      </c>
      <c r="D90" s="3" t="s">
        <v>57</v>
      </c>
      <c r="E90" s="36">
        <v>16.262236169666654</v>
      </c>
      <c r="F90" s="36">
        <v>7.790348198548033</v>
      </c>
      <c r="G90" s="36">
        <v>99.450458565249349</v>
      </c>
      <c r="H90" s="3">
        <v>1</v>
      </c>
      <c r="I90" s="3">
        <v>88</v>
      </c>
      <c r="J90" s="49">
        <f t="shared" si="4"/>
        <v>2.7888456204736145</v>
      </c>
      <c r="K90" s="49">
        <f t="shared" si="5"/>
        <v>2.0528855570285298</v>
      </c>
      <c r="L90" s="49">
        <f t="shared" si="6"/>
        <v>9.972485074706773</v>
      </c>
      <c r="M90" s="4"/>
    </row>
    <row r="91" spans="1:13" x14ac:dyDescent="0.35">
      <c r="A91" s="4"/>
      <c r="B91" s="10" t="s">
        <v>7</v>
      </c>
      <c r="C91" s="76" t="s">
        <v>166</v>
      </c>
      <c r="D91" s="3" t="s">
        <v>57</v>
      </c>
      <c r="E91" s="36">
        <v>16.315416030232683</v>
      </c>
      <c r="F91" s="36">
        <v>9.1285664304422767</v>
      </c>
      <c r="G91" s="36">
        <v>116.91504187174127</v>
      </c>
      <c r="H91" s="3">
        <v>1</v>
      </c>
      <c r="I91" s="3">
        <v>89</v>
      </c>
      <c r="J91" s="49">
        <f t="shared" si="4"/>
        <v>2.7921104295811965</v>
      </c>
      <c r="K91" s="49">
        <f t="shared" si="5"/>
        <v>2.2114086648021409</v>
      </c>
      <c r="L91" s="49">
        <f t="shared" si="6"/>
        <v>10.812725922344525</v>
      </c>
      <c r="M91" s="4"/>
    </row>
    <row r="92" spans="1:13" x14ac:dyDescent="0.35">
      <c r="A92" s="4"/>
      <c r="B92" s="10" t="s">
        <v>7</v>
      </c>
      <c r="C92" s="76" t="s">
        <v>167</v>
      </c>
      <c r="D92" s="3" t="s">
        <v>57</v>
      </c>
      <c r="E92" s="36">
        <v>16.319063246390115</v>
      </c>
      <c r="F92" s="36">
        <v>9.2114928256155348</v>
      </c>
      <c r="G92" s="36">
        <v>118.00350320168764</v>
      </c>
      <c r="H92" s="3">
        <v>1</v>
      </c>
      <c r="I92" s="3">
        <v>90</v>
      </c>
      <c r="J92" s="49">
        <f t="shared" si="4"/>
        <v>2.7923339487703158</v>
      </c>
      <c r="K92" s="49">
        <f t="shared" si="5"/>
        <v>2.2204519246042884</v>
      </c>
      <c r="L92" s="49">
        <f t="shared" si="6"/>
        <v>10.862941737931196</v>
      </c>
      <c r="M92" s="4"/>
    </row>
    <row r="93" spans="1:13" x14ac:dyDescent="0.35">
      <c r="A93" s="4"/>
      <c r="B93" s="10" t="s">
        <v>7</v>
      </c>
      <c r="C93" s="76" t="s">
        <v>167</v>
      </c>
      <c r="D93" s="3" t="s">
        <v>57</v>
      </c>
      <c r="E93" s="36">
        <v>16.330404931905822</v>
      </c>
      <c r="F93" s="36">
        <v>8.6257666364772163</v>
      </c>
      <c r="G93" s="36">
        <v>110.57687568711005</v>
      </c>
      <c r="H93" s="3">
        <v>1</v>
      </c>
      <c r="I93" s="3">
        <v>91</v>
      </c>
      <c r="J93" s="49">
        <f t="shared" si="4"/>
        <v>2.7930287034848473</v>
      </c>
      <c r="K93" s="49">
        <f t="shared" si="5"/>
        <v>2.1547538443560139</v>
      </c>
      <c r="L93" s="49">
        <f t="shared" si="6"/>
        <v>10.51555398859756</v>
      </c>
      <c r="M93" s="4"/>
    </row>
    <row r="94" spans="1:13" x14ac:dyDescent="0.35">
      <c r="A94" s="4"/>
      <c r="B94" s="10" t="s">
        <v>7</v>
      </c>
      <c r="C94" s="76" t="s">
        <v>171</v>
      </c>
      <c r="D94" s="3" t="s">
        <v>57</v>
      </c>
      <c r="E94" s="36">
        <v>16.334858439550214</v>
      </c>
      <c r="F94" s="36">
        <v>8.5479895335547358</v>
      </c>
      <c r="G94" s="36">
        <v>109.60970619409818</v>
      </c>
      <c r="H94" s="3">
        <v>1</v>
      </c>
      <c r="I94" s="3">
        <v>92</v>
      </c>
      <c r="J94" s="49">
        <f t="shared" si="4"/>
        <v>2.7933013789334633</v>
      </c>
      <c r="K94" s="49">
        <f t="shared" si="5"/>
        <v>2.1456961130240897</v>
      </c>
      <c r="L94" s="49">
        <f t="shared" si="6"/>
        <v>10.469465420645802</v>
      </c>
      <c r="M94" s="4"/>
    </row>
    <row r="95" spans="1:13" x14ac:dyDescent="0.35">
      <c r="A95" s="4"/>
      <c r="B95" s="10" t="s">
        <v>7</v>
      </c>
      <c r="C95" s="76" t="s">
        <v>167</v>
      </c>
      <c r="D95" s="3" t="s">
        <v>57</v>
      </c>
      <c r="E95" s="36">
        <v>16.378923201524643</v>
      </c>
      <c r="F95" s="36">
        <v>8.063132149389137</v>
      </c>
      <c r="G95" s="36">
        <v>103.67135645729236</v>
      </c>
      <c r="H95" s="3">
        <v>1</v>
      </c>
      <c r="I95" s="3">
        <v>93</v>
      </c>
      <c r="J95" s="49">
        <f t="shared" si="4"/>
        <v>2.7959953376513869</v>
      </c>
      <c r="K95" s="49">
        <f t="shared" si="5"/>
        <v>2.0873020851740756</v>
      </c>
      <c r="L95" s="49">
        <f t="shared" si="6"/>
        <v>10.181913202207744</v>
      </c>
      <c r="M95" s="4"/>
    </row>
    <row r="96" spans="1:13" x14ac:dyDescent="0.35">
      <c r="A96" s="4"/>
      <c r="B96" s="10" t="s">
        <v>7</v>
      </c>
      <c r="C96" s="76" t="s">
        <v>166</v>
      </c>
      <c r="D96" s="3" t="s">
        <v>57</v>
      </c>
      <c r="E96" s="36">
        <v>16.393854038690311</v>
      </c>
      <c r="F96" s="36">
        <v>7.7742041428299551</v>
      </c>
      <c r="G96" s="36">
        <v>100.04759686786061</v>
      </c>
      <c r="H96" s="3">
        <v>1</v>
      </c>
      <c r="I96" s="3">
        <v>94</v>
      </c>
      <c r="J96" s="49">
        <f t="shared" si="4"/>
        <v>2.7969065108540265</v>
      </c>
      <c r="K96" s="49">
        <f t="shared" si="5"/>
        <v>2.0508110917752385</v>
      </c>
      <c r="L96" s="49">
        <f t="shared" si="6"/>
        <v>10.002379560277674</v>
      </c>
      <c r="M96" s="4"/>
    </row>
    <row r="97" spans="1:13" x14ac:dyDescent="0.35">
      <c r="A97" s="4"/>
      <c r="B97" s="10" t="s">
        <v>7</v>
      </c>
      <c r="C97" s="76" t="s">
        <v>169</v>
      </c>
      <c r="D97" s="3" t="s">
        <v>57</v>
      </c>
      <c r="E97" s="36">
        <v>16.412800652004584</v>
      </c>
      <c r="F97" s="36">
        <v>7.1123572073910264</v>
      </c>
      <c r="G97" s="36">
        <v>91.635955293444198</v>
      </c>
      <c r="H97" s="3">
        <v>1</v>
      </c>
      <c r="I97" s="3">
        <v>95</v>
      </c>
      <c r="J97" s="49">
        <f t="shared" si="4"/>
        <v>2.7980615579381833</v>
      </c>
      <c r="K97" s="49">
        <f t="shared" si="5"/>
        <v>1.9618337229614313</v>
      </c>
      <c r="L97" s="49">
        <f t="shared" si="6"/>
        <v>9.5726670940466843</v>
      </c>
      <c r="M97" s="4"/>
    </row>
    <row r="98" spans="1:13" x14ac:dyDescent="0.35">
      <c r="A98" s="4"/>
      <c r="B98" s="10" t="s">
        <v>7</v>
      </c>
      <c r="C98" s="76" t="s">
        <v>171</v>
      </c>
      <c r="D98" s="3" t="s">
        <v>57</v>
      </c>
      <c r="E98" s="36">
        <v>16.43051810634606</v>
      </c>
      <c r="F98" s="36">
        <v>8.2616115293221579</v>
      </c>
      <c r="G98" s="36">
        <v>106.5579078887982</v>
      </c>
      <c r="H98" s="3">
        <v>1</v>
      </c>
      <c r="I98" s="3">
        <v>96</v>
      </c>
      <c r="J98" s="49">
        <f t="shared" si="4"/>
        <v>2.7991404657179051</v>
      </c>
      <c r="K98" s="49">
        <f t="shared" si="5"/>
        <v>2.1116196689054765</v>
      </c>
      <c r="L98" s="49">
        <f t="shared" si="6"/>
        <v>10.322688985375768</v>
      </c>
      <c r="M98" s="4"/>
    </row>
    <row r="99" spans="1:13" x14ac:dyDescent="0.35">
      <c r="A99" s="4"/>
      <c r="B99" s="10" t="s">
        <v>7</v>
      </c>
      <c r="C99" s="76" t="s">
        <v>171</v>
      </c>
      <c r="D99" s="3" t="s">
        <v>57</v>
      </c>
      <c r="E99" s="36">
        <v>16.48836939314133</v>
      </c>
      <c r="F99" s="36">
        <v>9.5456927502412441</v>
      </c>
      <c r="G99" s="36">
        <v>123.55343292083592</v>
      </c>
      <c r="H99" s="3">
        <v>1</v>
      </c>
      <c r="I99" s="3">
        <v>97</v>
      </c>
      <c r="J99" s="49">
        <f t="shared" si="4"/>
        <v>2.8026552470939499</v>
      </c>
      <c r="K99" s="49">
        <f t="shared" si="5"/>
        <v>2.2560900318349653</v>
      </c>
      <c r="L99" s="49">
        <f t="shared" si="6"/>
        <v>11.115459186234094</v>
      </c>
      <c r="M99" s="4"/>
    </row>
    <row r="100" spans="1:13" x14ac:dyDescent="0.35">
      <c r="A100" s="4"/>
      <c r="B100" s="10" t="s">
        <v>7</v>
      </c>
      <c r="C100" s="76" t="s">
        <v>171</v>
      </c>
      <c r="D100" s="3" t="s">
        <v>57</v>
      </c>
      <c r="E100" s="36">
        <v>16.554408785777994</v>
      </c>
      <c r="F100" s="36">
        <v>9.6387564075255625</v>
      </c>
      <c r="G100" s="36">
        <v>125.25767229902137</v>
      </c>
      <c r="H100" s="3">
        <v>1</v>
      </c>
      <c r="I100" s="3">
        <v>98</v>
      </c>
      <c r="J100" s="49">
        <f t="shared" si="4"/>
        <v>2.8066524582369614</v>
      </c>
      <c r="K100" s="49">
        <f t="shared" si="5"/>
        <v>2.2657920969320866</v>
      </c>
      <c r="L100" s="49">
        <f t="shared" si="6"/>
        <v>11.191857410591924</v>
      </c>
      <c r="M100" s="4"/>
    </row>
    <row r="101" spans="1:13" x14ac:dyDescent="0.35">
      <c r="A101" s="4"/>
      <c r="B101" s="10" t="s">
        <v>7</v>
      </c>
      <c r="C101" s="76" t="s">
        <v>166</v>
      </c>
      <c r="D101" s="3" t="s">
        <v>57</v>
      </c>
      <c r="E101" s="36">
        <v>16.561597152655835</v>
      </c>
      <c r="F101" s="36">
        <v>8.0236712331663611</v>
      </c>
      <c r="G101" s="36">
        <v>104.31457635950783</v>
      </c>
      <c r="H101" s="3">
        <v>1</v>
      </c>
      <c r="I101" s="3">
        <v>99</v>
      </c>
      <c r="J101" s="49">
        <f t="shared" si="4"/>
        <v>2.8070865907228724</v>
      </c>
      <c r="K101" s="49">
        <f t="shared" si="5"/>
        <v>2.0823960768848222</v>
      </c>
      <c r="L101" s="49">
        <f t="shared" si="6"/>
        <v>10.213450756698631</v>
      </c>
      <c r="M101" s="4"/>
    </row>
    <row r="102" spans="1:13" x14ac:dyDescent="0.35">
      <c r="A102" s="4"/>
      <c r="B102" s="10" t="s">
        <v>7</v>
      </c>
      <c r="C102" s="76" t="s">
        <v>169</v>
      </c>
      <c r="D102" s="3" t="s">
        <v>57</v>
      </c>
      <c r="E102" s="36">
        <v>16.563593367591388</v>
      </c>
      <c r="F102" s="36">
        <v>7.5278898139519965</v>
      </c>
      <c r="G102" s="36">
        <v>97.88079104855224</v>
      </c>
      <c r="H102" s="3">
        <v>1</v>
      </c>
      <c r="I102" s="3">
        <v>100</v>
      </c>
      <c r="J102" s="49">
        <f t="shared" si="4"/>
        <v>2.8072071162145971</v>
      </c>
      <c r="K102" s="49">
        <f t="shared" si="5"/>
        <v>2.0186147653470532</v>
      </c>
      <c r="L102" s="49">
        <f t="shared" si="6"/>
        <v>9.8934721432140407</v>
      </c>
      <c r="M102" s="4"/>
    </row>
    <row r="103" spans="1:13" x14ac:dyDescent="0.35">
      <c r="A103" s="4"/>
      <c r="B103" s="10" t="s">
        <v>7</v>
      </c>
      <c r="C103" s="76" t="s">
        <v>171</v>
      </c>
      <c r="D103" s="3" t="s">
        <v>57</v>
      </c>
      <c r="E103" s="36">
        <v>16.590718044971013</v>
      </c>
      <c r="F103" s="36">
        <v>9.4117506384159455</v>
      </c>
      <c r="G103" s="36">
        <v>122.57594540395489</v>
      </c>
      <c r="H103" s="3">
        <v>1</v>
      </c>
      <c r="I103" s="3">
        <v>101</v>
      </c>
      <c r="J103" s="49">
        <f t="shared" si="4"/>
        <v>2.8088433850602388</v>
      </c>
      <c r="K103" s="49">
        <f t="shared" si="5"/>
        <v>2.241958976508188</v>
      </c>
      <c r="L103" s="49">
        <f t="shared" si="6"/>
        <v>11.071402142635543</v>
      </c>
      <c r="M103" s="4"/>
    </row>
    <row r="104" spans="1:13" x14ac:dyDescent="0.35">
      <c r="A104" s="4"/>
      <c r="B104" s="10" t="s">
        <v>7</v>
      </c>
      <c r="C104" s="76" t="s">
        <v>167</v>
      </c>
      <c r="D104" s="3" t="s">
        <v>57</v>
      </c>
      <c r="E104" s="36">
        <v>16.591913700588083</v>
      </c>
      <c r="F104" s="36">
        <v>6.0993380815857181</v>
      </c>
      <c r="G104" s="36">
        <v>79.441757498098866</v>
      </c>
      <c r="H104" s="3">
        <v>1</v>
      </c>
      <c r="I104" s="3">
        <v>102</v>
      </c>
      <c r="J104" s="49">
        <f t="shared" si="4"/>
        <v>2.8089154502072566</v>
      </c>
      <c r="K104" s="49">
        <f t="shared" si="5"/>
        <v>1.8081802540760417</v>
      </c>
      <c r="L104" s="49">
        <f t="shared" si="6"/>
        <v>8.9130105743289043</v>
      </c>
      <c r="M104" s="4"/>
    </row>
    <row r="105" spans="1:13" x14ac:dyDescent="0.35">
      <c r="A105" s="4"/>
      <c r="B105" s="10" t="s">
        <v>7</v>
      </c>
      <c r="C105" s="76" t="s">
        <v>166</v>
      </c>
      <c r="D105" s="3" t="s">
        <v>57</v>
      </c>
      <c r="E105" s="36">
        <v>16.644437516760174</v>
      </c>
      <c r="F105" s="36">
        <v>8.2327471150886389</v>
      </c>
      <c r="G105" s="36">
        <v>107.56811428447865</v>
      </c>
      <c r="H105" s="3">
        <v>1</v>
      </c>
      <c r="I105" s="3">
        <v>103</v>
      </c>
      <c r="J105" s="49">
        <f t="shared" si="4"/>
        <v>2.812076077530802</v>
      </c>
      <c r="K105" s="49">
        <f t="shared" si="5"/>
        <v>2.1081197518344172</v>
      </c>
      <c r="L105" s="49">
        <f t="shared" si="6"/>
        <v>10.371504918982522</v>
      </c>
      <c r="M105" s="4"/>
    </row>
    <row r="106" spans="1:13" x14ac:dyDescent="0.35">
      <c r="A106" s="4"/>
      <c r="B106" s="10" t="s">
        <v>7</v>
      </c>
      <c r="C106" s="76" t="s">
        <v>166</v>
      </c>
      <c r="D106" s="3" t="s">
        <v>57</v>
      </c>
      <c r="E106" s="36">
        <v>16.663496039244134</v>
      </c>
      <c r="F106" s="36">
        <v>8.4020860542805416</v>
      </c>
      <c r="G106" s="36">
        <v>109.90638023421036</v>
      </c>
      <c r="H106" s="3">
        <v>1</v>
      </c>
      <c r="I106" s="3">
        <v>104</v>
      </c>
      <c r="J106" s="49">
        <f t="shared" si="4"/>
        <v>2.8132204610172082</v>
      </c>
      <c r="K106" s="49">
        <f t="shared" si="5"/>
        <v>2.128480014813348</v>
      </c>
      <c r="L106" s="49">
        <f t="shared" si="6"/>
        <v>10.483624384448841</v>
      </c>
      <c r="M106" s="4"/>
    </row>
    <row r="107" spans="1:13" x14ac:dyDescent="0.35">
      <c r="A107" s="4"/>
      <c r="B107" s="10" t="s">
        <v>7</v>
      </c>
      <c r="C107" s="76" t="s">
        <v>165</v>
      </c>
      <c r="D107" s="3" t="s">
        <v>57</v>
      </c>
      <c r="E107" s="36">
        <v>16.675000007503751</v>
      </c>
      <c r="F107" s="36">
        <v>7.3474111119894481</v>
      </c>
      <c r="G107" s="36">
        <v>96.176693072832393</v>
      </c>
      <c r="H107" s="3">
        <v>1</v>
      </c>
      <c r="I107" s="3">
        <v>105</v>
      </c>
      <c r="J107" s="49">
        <f t="shared" si="4"/>
        <v>2.8139105922516876</v>
      </c>
      <c r="K107" s="49">
        <f t="shared" si="5"/>
        <v>1.9943480215160081</v>
      </c>
      <c r="L107" s="49">
        <f t="shared" si="6"/>
        <v>9.8069716565733174</v>
      </c>
      <c r="M107" s="4"/>
    </row>
    <row r="108" spans="1:13" x14ac:dyDescent="0.35">
      <c r="A108" s="4"/>
      <c r="B108" s="10" t="s">
        <v>7</v>
      </c>
      <c r="C108" s="76" t="s">
        <v>167</v>
      </c>
      <c r="D108" s="3" t="s">
        <v>57</v>
      </c>
      <c r="E108" s="36">
        <v>16.732401209987049</v>
      </c>
      <c r="F108" s="36">
        <v>7.0526041321461754</v>
      </c>
      <c r="G108" s="36">
        <v>92.635496502711632</v>
      </c>
      <c r="H108" s="3">
        <v>1</v>
      </c>
      <c r="I108" s="3">
        <v>106</v>
      </c>
      <c r="J108" s="49">
        <f t="shared" si="4"/>
        <v>2.8173470318955687</v>
      </c>
      <c r="K108" s="49">
        <f t="shared" si="5"/>
        <v>1.9533969290662814</v>
      </c>
      <c r="L108" s="49">
        <f t="shared" si="6"/>
        <v>9.6247335808692203</v>
      </c>
      <c r="M108" s="4"/>
    </row>
    <row r="109" spans="1:13" x14ac:dyDescent="0.35">
      <c r="A109" s="4"/>
      <c r="B109" s="10" t="s">
        <v>7</v>
      </c>
      <c r="C109" s="76" t="s">
        <v>166</v>
      </c>
      <c r="D109" s="3" t="s">
        <v>57</v>
      </c>
      <c r="E109" s="36">
        <v>16.739513142627246</v>
      </c>
      <c r="F109" s="36">
        <v>8.6196316665428494</v>
      </c>
      <c r="G109" s="36">
        <v>113.26642348985952</v>
      </c>
      <c r="H109" s="3">
        <v>1</v>
      </c>
      <c r="I109" s="3">
        <v>107</v>
      </c>
      <c r="J109" s="49">
        <f t="shared" si="4"/>
        <v>2.8177719811633217</v>
      </c>
      <c r="K109" s="49">
        <f t="shared" si="5"/>
        <v>2.1540423536632076</v>
      </c>
      <c r="L109" s="49">
        <f t="shared" si="6"/>
        <v>10.642669941789022</v>
      </c>
      <c r="M109" s="4"/>
    </row>
    <row r="110" spans="1:13" x14ac:dyDescent="0.35">
      <c r="A110" s="4"/>
      <c r="B110" s="10" t="s">
        <v>7</v>
      </c>
      <c r="C110" s="76" t="s">
        <v>169</v>
      </c>
      <c r="D110" s="3" t="s">
        <v>57</v>
      </c>
      <c r="E110" s="36">
        <v>16.745042557496138</v>
      </c>
      <c r="F110" s="36">
        <v>7.7058581646330762</v>
      </c>
      <c r="G110" s="36">
        <v>101.29241448341581</v>
      </c>
      <c r="H110" s="3">
        <v>1</v>
      </c>
      <c r="I110" s="3">
        <v>108</v>
      </c>
      <c r="J110" s="49">
        <f t="shared" si="4"/>
        <v>2.8181022477476345</v>
      </c>
      <c r="K110" s="49">
        <f t="shared" si="5"/>
        <v>2.0419808401992632</v>
      </c>
      <c r="L110" s="49">
        <f t="shared" si="6"/>
        <v>10.064413270698685</v>
      </c>
      <c r="M110" s="4"/>
    </row>
    <row r="111" spans="1:13" x14ac:dyDescent="0.35">
      <c r="A111" s="4"/>
      <c r="B111" s="10" t="s">
        <v>7</v>
      </c>
      <c r="C111" s="76" t="s">
        <v>166</v>
      </c>
      <c r="D111" s="3" t="s">
        <v>57</v>
      </c>
      <c r="E111" s="36">
        <v>16.74622719457707</v>
      </c>
      <c r="F111" s="36">
        <v>7.2184832234269178</v>
      </c>
      <c r="G111" s="36">
        <v>94.892652646903912</v>
      </c>
      <c r="H111" s="3">
        <v>1</v>
      </c>
      <c r="I111" s="3">
        <v>109</v>
      </c>
      <c r="J111" s="49">
        <f t="shared" si="4"/>
        <v>2.8181729907854587</v>
      </c>
      <c r="K111" s="49">
        <f t="shared" si="5"/>
        <v>1.9766448509771029</v>
      </c>
      <c r="L111" s="49">
        <f t="shared" si="6"/>
        <v>9.7412859852744251</v>
      </c>
      <c r="M111" s="4"/>
    </row>
    <row r="112" spans="1:13" x14ac:dyDescent="0.35">
      <c r="A112" s="4"/>
      <c r="B112" s="10" t="s">
        <v>7</v>
      </c>
      <c r="C112" s="76" t="s">
        <v>171</v>
      </c>
      <c r="D112" s="3" t="s">
        <v>57</v>
      </c>
      <c r="E112" s="36">
        <v>16.752149123398198</v>
      </c>
      <c r="F112" s="36">
        <v>8.7172730867164976</v>
      </c>
      <c r="G112" s="36">
        <v>114.63595107797747</v>
      </c>
      <c r="H112" s="3">
        <v>1</v>
      </c>
      <c r="I112" s="3">
        <v>110</v>
      </c>
      <c r="J112" s="49">
        <f t="shared" si="4"/>
        <v>2.8185265559151</v>
      </c>
      <c r="K112" s="49">
        <f t="shared" si="5"/>
        <v>2.1653064696007305</v>
      </c>
      <c r="L112" s="49">
        <f t="shared" si="6"/>
        <v>10.706817971646734</v>
      </c>
      <c r="M112" s="4"/>
    </row>
    <row r="113" spans="1:13" x14ac:dyDescent="0.35">
      <c r="A113" s="4"/>
      <c r="B113" s="10" t="s">
        <v>7</v>
      </c>
      <c r="C113" s="76" t="s">
        <v>166</v>
      </c>
      <c r="D113" s="3" t="s">
        <v>57</v>
      </c>
      <c r="E113" s="36">
        <v>16.793544154043865</v>
      </c>
      <c r="F113" s="36">
        <v>9.1437656397814369</v>
      </c>
      <c r="G113" s="36">
        <v>120.54164212463049</v>
      </c>
      <c r="H113" s="3">
        <v>1</v>
      </c>
      <c r="I113" s="3">
        <v>111</v>
      </c>
      <c r="J113" s="49">
        <f t="shared" si="4"/>
        <v>2.8209945360110531</v>
      </c>
      <c r="K113" s="49">
        <f t="shared" si="5"/>
        <v>2.2130722962188947</v>
      </c>
      <c r="L113" s="49">
        <f t="shared" si="6"/>
        <v>10.979145783012013</v>
      </c>
      <c r="M113" s="4"/>
    </row>
    <row r="114" spans="1:13" x14ac:dyDescent="0.35">
      <c r="A114" s="4"/>
      <c r="B114" s="10" t="s">
        <v>7</v>
      </c>
      <c r="C114" s="76" t="s">
        <v>171</v>
      </c>
      <c r="D114" s="3" t="s">
        <v>57</v>
      </c>
      <c r="E114" s="36">
        <v>16.826979831652281</v>
      </c>
      <c r="F114" s="36">
        <v>8.3760745616990988</v>
      </c>
      <c r="G114" s="36">
        <v>110.64106960872928</v>
      </c>
      <c r="H114" s="3">
        <v>1</v>
      </c>
      <c r="I114" s="3">
        <v>112</v>
      </c>
      <c r="J114" s="49">
        <f t="shared" si="4"/>
        <v>2.8229835406229773</v>
      </c>
      <c r="K114" s="49">
        <f t="shared" si="5"/>
        <v>2.1253793753551546</v>
      </c>
      <c r="L114" s="49">
        <f t="shared" si="6"/>
        <v>10.518605877621296</v>
      </c>
      <c r="M114" s="4"/>
    </row>
    <row r="115" spans="1:13" x14ac:dyDescent="0.35">
      <c r="A115" s="4"/>
      <c r="B115" s="10" t="s">
        <v>7</v>
      </c>
      <c r="C115" s="76" t="s">
        <v>171</v>
      </c>
      <c r="D115" s="3" t="s">
        <v>57</v>
      </c>
      <c r="E115" s="36">
        <v>16.830123298862901</v>
      </c>
      <c r="F115" s="36">
        <v>9.4782606569377315</v>
      </c>
      <c r="G115" s="36">
        <v>125.22343197929331</v>
      </c>
      <c r="H115" s="3">
        <v>1</v>
      </c>
      <c r="I115" s="3">
        <v>113</v>
      </c>
      <c r="J115" s="49">
        <f t="shared" si="4"/>
        <v>2.8231703343115235</v>
      </c>
      <c r="K115" s="49">
        <f t="shared" si="5"/>
        <v>2.2490008244267639</v>
      </c>
      <c r="L115" s="49">
        <f t="shared" si="6"/>
        <v>11.190327608220114</v>
      </c>
      <c r="M115" s="4"/>
    </row>
    <row r="116" spans="1:13" x14ac:dyDescent="0.35">
      <c r="A116" s="4"/>
      <c r="B116" s="10" t="s">
        <v>7</v>
      </c>
      <c r="C116" s="76" t="s">
        <v>171</v>
      </c>
      <c r="D116" s="3" t="s">
        <v>57</v>
      </c>
      <c r="E116" s="36">
        <v>16.852111151294793</v>
      </c>
      <c r="F116" s="36">
        <v>6.7957118862973829</v>
      </c>
      <c r="G116" s="36">
        <v>89.89984226714607</v>
      </c>
      <c r="H116" s="3">
        <v>1</v>
      </c>
      <c r="I116" s="3">
        <v>114</v>
      </c>
      <c r="J116" s="49">
        <f t="shared" si="4"/>
        <v>2.8244759398281536</v>
      </c>
      <c r="K116" s="49">
        <f t="shared" si="5"/>
        <v>1.9162918083108595</v>
      </c>
      <c r="L116" s="49">
        <f t="shared" si="6"/>
        <v>9.4815527350295365</v>
      </c>
      <c r="M116" s="4"/>
    </row>
    <row r="117" spans="1:13" x14ac:dyDescent="0.35">
      <c r="A117" s="4"/>
      <c r="B117" s="10" t="s">
        <v>7</v>
      </c>
      <c r="C117" s="76" t="s">
        <v>167</v>
      </c>
      <c r="D117" s="3" t="s">
        <v>57</v>
      </c>
      <c r="E117" s="36">
        <v>16.876813243510878</v>
      </c>
      <c r="F117" s="36">
        <v>7.5094207533439139</v>
      </c>
      <c r="G117" s="36">
        <v>99.487046922587055</v>
      </c>
      <c r="H117" s="3">
        <v>1</v>
      </c>
      <c r="I117" s="3">
        <v>115</v>
      </c>
      <c r="J117" s="49">
        <f t="shared" si="4"/>
        <v>2.8259406824534095</v>
      </c>
      <c r="K117" s="49">
        <f t="shared" si="5"/>
        <v>2.0161583327539532</v>
      </c>
      <c r="L117" s="49">
        <f t="shared" si="6"/>
        <v>9.974319371395076</v>
      </c>
      <c r="M117" s="4"/>
    </row>
    <row r="118" spans="1:13" x14ac:dyDescent="0.35">
      <c r="A118" s="4"/>
      <c r="B118" s="10" t="s">
        <v>7</v>
      </c>
      <c r="C118" s="76" t="s">
        <v>167</v>
      </c>
      <c r="D118" s="3" t="s">
        <v>57</v>
      </c>
      <c r="E118" s="36">
        <v>16.917121512171335</v>
      </c>
      <c r="F118" s="36">
        <v>9.1437656397814369</v>
      </c>
      <c r="G118" s="36">
        <v>121.42866260949472</v>
      </c>
      <c r="H118" s="3">
        <v>1</v>
      </c>
      <c r="I118" s="3">
        <v>116</v>
      </c>
      <c r="J118" s="49">
        <f t="shared" si="4"/>
        <v>2.8283262163113219</v>
      </c>
      <c r="K118" s="49">
        <f t="shared" si="5"/>
        <v>2.2130722962188947</v>
      </c>
      <c r="L118" s="49">
        <f t="shared" si="6"/>
        <v>11.019467437652997</v>
      </c>
      <c r="M118" s="4"/>
    </row>
    <row r="119" spans="1:13" x14ac:dyDescent="0.35">
      <c r="A119" s="4"/>
      <c r="B119" s="10" t="s">
        <v>7</v>
      </c>
      <c r="C119" s="76" t="s">
        <v>167</v>
      </c>
      <c r="D119" s="3" t="s">
        <v>57</v>
      </c>
      <c r="E119" s="36">
        <v>16.936654045535832</v>
      </c>
      <c r="F119" s="36">
        <v>9.3603218469694767</v>
      </c>
      <c r="G119" s="36">
        <v>124.44803830843952</v>
      </c>
      <c r="H119" s="3">
        <v>1</v>
      </c>
      <c r="I119" s="3">
        <v>117</v>
      </c>
      <c r="J119" s="49">
        <f t="shared" si="4"/>
        <v>2.8294801517415733</v>
      </c>
      <c r="K119" s="49">
        <f t="shared" si="5"/>
        <v>2.2364796752583245</v>
      </c>
      <c r="L119" s="49">
        <f t="shared" si="6"/>
        <v>11.15562810013132</v>
      </c>
      <c r="M119" s="4"/>
    </row>
    <row r="120" spans="1:13" x14ac:dyDescent="0.35">
      <c r="A120" s="4"/>
      <c r="B120" s="10" t="s">
        <v>7</v>
      </c>
      <c r="C120" s="76" t="s">
        <v>167</v>
      </c>
      <c r="D120" s="3" t="s">
        <v>57</v>
      </c>
      <c r="E120" s="36">
        <v>16.936654045535832</v>
      </c>
      <c r="F120" s="36">
        <v>7.1132868665293527</v>
      </c>
      <c r="G120" s="36">
        <v>94.573093846273096</v>
      </c>
      <c r="H120" s="3">
        <v>1</v>
      </c>
      <c r="I120" s="3">
        <v>118</v>
      </c>
      <c r="J120" s="49">
        <f t="shared" si="4"/>
        <v>2.8294801517415733</v>
      </c>
      <c r="K120" s="49">
        <f t="shared" si="5"/>
        <v>1.9619644248312123</v>
      </c>
      <c r="L120" s="49">
        <f t="shared" si="6"/>
        <v>9.7248698626908681</v>
      </c>
      <c r="M120" s="4"/>
    </row>
    <row r="121" spans="1:13" x14ac:dyDescent="0.35">
      <c r="A121" s="4"/>
      <c r="B121" s="10" t="s">
        <v>7</v>
      </c>
      <c r="C121" s="76" t="s">
        <v>167</v>
      </c>
      <c r="D121" s="3" t="s">
        <v>57</v>
      </c>
      <c r="E121" s="36">
        <v>16.977209731266299</v>
      </c>
      <c r="F121" s="36">
        <v>8.5332789750209841</v>
      </c>
      <c r="G121" s="36">
        <v>113.72394448065405</v>
      </c>
      <c r="H121" s="3">
        <v>1</v>
      </c>
      <c r="I121" s="3">
        <v>119</v>
      </c>
      <c r="J121" s="49">
        <f t="shared" si="4"/>
        <v>2.8318718405995287</v>
      </c>
      <c r="K121" s="49">
        <f t="shared" si="5"/>
        <v>2.1439736926823896</v>
      </c>
      <c r="L121" s="49">
        <f t="shared" si="6"/>
        <v>10.664142932306095</v>
      </c>
      <c r="M121" s="4"/>
    </row>
    <row r="122" spans="1:13" x14ac:dyDescent="0.35">
      <c r="A122" s="4"/>
      <c r="B122" s="10" t="s">
        <v>7</v>
      </c>
      <c r="C122" s="76" t="s">
        <v>166</v>
      </c>
      <c r="D122" s="3" t="s">
        <v>57</v>
      </c>
      <c r="E122" s="36">
        <v>16.989279715743461</v>
      </c>
      <c r="F122" s="36">
        <v>7.510301262317256</v>
      </c>
      <c r="G122" s="36">
        <v>100.16176798258212</v>
      </c>
      <c r="H122" s="3">
        <v>1</v>
      </c>
      <c r="I122" s="3">
        <v>120</v>
      </c>
      <c r="J122" s="49">
        <f t="shared" si="4"/>
        <v>2.8325825401850149</v>
      </c>
      <c r="K122" s="49">
        <f t="shared" si="5"/>
        <v>2.0162755797940028</v>
      </c>
      <c r="L122" s="49">
        <f t="shared" si="6"/>
        <v>10.008085130662215</v>
      </c>
      <c r="M122" s="4"/>
    </row>
    <row r="123" spans="1:13" x14ac:dyDescent="0.35">
      <c r="A123" s="4"/>
      <c r="B123" s="10" t="s">
        <v>7</v>
      </c>
      <c r="C123" s="76" t="s">
        <v>165</v>
      </c>
      <c r="D123" s="3" t="s">
        <v>57</v>
      </c>
      <c r="E123" s="36">
        <v>17.023884699469491</v>
      </c>
      <c r="F123" s="36">
        <v>7.4617189742116086</v>
      </c>
      <c r="G123" s="36">
        <v>99.716543129305421</v>
      </c>
      <c r="H123" s="3">
        <v>1</v>
      </c>
      <c r="I123" s="3">
        <v>121</v>
      </c>
      <c r="J123" s="49">
        <f t="shared" si="4"/>
        <v>2.8346173403137822</v>
      </c>
      <c r="K123" s="49">
        <f t="shared" si="5"/>
        <v>2.0097858131693269</v>
      </c>
      <c r="L123" s="49">
        <f t="shared" si="6"/>
        <v>9.9858170987308501</v>
      </c>
      <c r="M123" s="4"/>
    </row>
    <row r="124" spans="1:13" x14ac:dyDescent="0.35">
      <c r="A124" s="4"/>
      <c r="B124" s="10" t="s">
        <v>7</v>
      </c>
      <c r="C124" s="76" t="s">
        <v>166</v>
      </c>
      <c r="D124" s="3" t="s">
        <v>57</v>
      </c>
      <c r="E124" s="36">
        <v>17.042130889691897</v>
      </c>
      <c r="F124" s="36">
        <v>7.6714568403247982</v>
      </c>
      <c r="G124" s="36">
        <v>102.6293076961384</v>
      </c>
      <c r="H124" s="3">
        <v>1</v>
      </c>
      <c r="I124" s="3">
        <v>122</v>
      </c>
      <c r="J124" s="49">
        <f t="shared" si="4"/>
        <v>2.8356885657947593</v>
      </c>
      <c r="K124" s="49">
        <f t="shared" si="5"/>
        <v>2.037506537411256</v>
      </c>
      <c r="L124" s="49">
        <f t="shared" si="6"/>
        <v>10.130612404792634</v>
      </c>
      <c r="M124" s="4"/>
    </row>
    <row r="125" spans="1:13" x14ac:dyDescent="0.35">
      <c r="A125" s="4"/>
      <c r="B125" s="10" t="s">
        <v>7</v>
      </c>
      <c r="C125" s="76" t="s">
        <v>171</v>
      </c>
      <c r="D125" s="3" t="s">
        <v>57</v>
      </c>
      <c r="E125" s="36">
        <v>17.076241543806947</v>
      </c>
      <c r="F125" s="36">
        <v>8.7536078315722534</v>
      </c>
      <c r="G125" s="36">
        <v>117.34079654367507</v>
      </c>
      <c r="H125" s="3">
        <v>1</v>
      </c>
      <c r="I125" s="3">
        <v>123</v>
      </c>
      <c r="J125" s="49">
        <f t="shared" si="4"/>
        <v>2.837688114017443</v>
      </c>
      <c r="K125" s="49">
        <f t="shared" si="5"/>
        <v>2.1694659389957609</v>
      </c>
      <c r="L125" s="49">
        <f t="shared" si="6"/>
        <v>10.832395697336535</v>
      </c>
      <c r="M125" s="4"/>
    </row>
    <row r="126" spans="1:13" x14ac:dyDescent="0.35">
      <c r="A126" s="4"/>
      <c r="B126" s="10" t="s">
        <v>7</v>
      </c>
      <c r="C126" s="76" t="s">
        <v>166</v>
      </c>
      <c r="D126" s="3" t="s">
        <v>57</v>
      </c>
      <c r="E126" s="36">
        <v>17.095979067109472</v>
      </c>
      <c r="F126" s="36">
        <v>7.1633092943263108</v>
      </c>
      <c r="G126" s="36">
        <v>96.134071811421165</v>
      </c>
      <c r="H126" s="3">
        <v>1</v>
      </c>
      <c r="I126" s="3">
        <v>124</v>
      </c>
      <c r="J126" s="49">
        <f t="shared" si="4"/>
        <v>2.8388432935840351</v>
      </c>
      <c r="K126" s="49">
        <f t="shared" si="5"/>
        <v>1.9689720661397727</v>
      </c>
      <c r="L126" s="49">
        <f t="shared" si="6"/>
        <v>9.8047984074850394</v>
      </c>
      <c r="M126" s="4"/>
    </row>
    <row r="127" spans="1:13" x14ac:dyDescent="0.35">
      <c r="A127" s="4"/>
      <c r="B127" s="10" t="s">
        <v>7</v>
      </c>
      <c r="C127" s="76" t="s">
        <v>165</v>
      </c>
      <c r="D127" s="3" t="s">
        <v>57</v>
      </c>
      <c r="E127" s="36">
        <v>17.102553179664366</v>
      </c>
      <c r="F127" s="36">
        <v>6.4901174903008867</v>
      </c>
      <c r="G127" s="36">
        <v>87.133099923310496</v>
      </c>
      <c r="H127" s="3">
        <v>1</v>
      </c>
      <c r="I127" s="3">
        <v>125</v>
      </c>
      <c r="J127" s="49">
        <f t="shared" si="4"/>
        <v>2.8392277611154739</v>
      </c>
      <c r="K127" s="49">
        <f t="shared" si="5"/>
        <v>1.870280633834245</v>
      </c>
      <c r="L127" s="49">
        <f t="shared" si="6"/>
        <v>9.3345112310881326</v>
      </c>
      <c r="M127" s="4"/>
    </row>
    <row r="128" spans="1:13" x14ac:dyDescent="0.35">
      <c r="A128" s="4"/>
      <c r="B128" s="10" t="s">
        <v>7</v>
      </c>
      <c r="C128" s="76" t="s">
        <v>167</v>
      </c>
      <c r="D128" s="3" t="s">
        <v>57</v>
      </c>
      <c r="E128" s="36">
        <v>17.172392095028638</v>
      </c>
      <c r="F128" s="36">
        <v>8.0376691309199657</v>
      </c>
      <c r="G128" s="36">
        <v>108.3504145893186</v>
      </c>
      <c r="H128" s="3">
        <v>1</v>
      </c>
      <c r="I128" s="3">
        <v>126</v>
      </c>
      <c r="J128" s="49">
        <f t="shared" si="4"/>
        <v>2.8433029834948718</v>
      </c>
      <c r="K128" s="49">
        <f t="shared" si="5"/>
        <v>2.0841391320695548</v>
      </c>
      <c r="L128" s="49">
        <f t="shared" si="6"/>
        <v>10.409150521983943</v>
      </c>
      <c r="M128" s="4"/>
    </row>
    <row r="129" spans="1:13" x14ac:dyDescent="0.35">
      <c r="A129" s="4"/>
      <c r="B129" s="10" t="s">
        <v>7</v>
      </c>
      <c r="C129" s="76" t="s">
        <v>171</v>
      </c>
      <c r="D129" s="3" t="s">
        <v>57</v>
      </c>
      <c r="E129" s="36">
        <v>17.181246324573657</v>
      </c>
      <c r="F129" s="36">
        <v>8.4075932979431673</v>
      </c>
      <c r="G129" s="36">
        <v>113.39555118730497</v>
      </c>
      <c r="H129" s="3">
        <v>1</v>
      </c>
      <c r="I129" s="3">
        <v>127</v>
      </c>
      <c r="J129" s="49">
        <f t="shared" si="4"/>
        <v>2.8438184590106195</v>
      </c>
      <c r="K129" s="49">
        <f t="shared" si="5"/>
        <v>2.1291352615606858</v>
      </c>
      <c r="L129" s="49">
        <f t="shared" si="6"/>
        <v>10.648734722365139</v>
      </c>
      <c r="M129" s="4"/>
    </row>
    <row r="130" spans="1:13" x14ac:dyDescent="0.35">
      <c r="A130" s="4"/>
      <c r="B130" s="10" t="s">
        <v>7</v>
      </c>
      <c r="C130" s="76" t="s">
        <v>167</v>
      </c>
      <c r="D130" s="3" t="s">
        <v>57</v>
      </c>
      <c r="E130" s="36">
        <v>17.190865314636529</v>
      </c>
      <c r="F130" s="36">
        <v>8.8974631255908196</v>
      </c>
      <c r="G130" s="36">
        <v>120.06974583367175</v>
      </c>
      <c r="H130" s="3">
        <v>1</v>
      </c>
      <c r="I130" s="3">
        <v>128</v>
      </c>
      <c r="J130" s="49">
        <f t="shared" si="4"/>
        <v>2.8443781563847548</v>
      </c>
      <c r="K130" s="49">
        <f t="shared" si="5"/>
        <v>2.1857661940374351</v>
      </c>
      <c r="L130" s="49">
        <f t="shared" si="6"/>
        <v>10.957634134870162</v>
      </c>
      <c r="M130" s="4"/>
    </row>
    <row r="131" spans="1:13" x14ac:dyDescent="0.35">
      <c r="A131" s="4"/>
      <c r="B131" s="10" t="s">
        <v>7</v>
      </c>
      <c r="C131" s="76" t="s">
        <v>167</v>
      </c>
      <c r="D131" s="3" t="s">
        <v>57</v>
      </c>
      <c r="E131" s="36">
        <v>17.193942254935852</v>
      </c>
      <c r="F131" s="36">
        <v>8.4020860542805416</v>
      </c>
      <c r="G131" s="36">
        <v>113.40501121406665</v>
      </c>
      <c r="H131" s="3">
        <v>1</v>
      </c>
      <c r="I131" s="3">
        <v>129</v>
      </c>
      <c r="J131" s="49">
        <f t="shared" si="4"/>
        <v>2.8445571273038914</v>
      </c>
      <c r="K131" s="49">
        <f t="shared" si="5"/>
        <v>2.128480014813348</v>
      </c>
      <c r="L131" s="49">
        <f t="shared" si="6"/>
        <v>10.649178898584935</v>
      </c>
      <c r="M131" s="4"/>
    </row>
    <row r="132" spans="1:13" x14ac:dyDescent="0.35">
      <c r="A132" s="4"/>
      <c r="B132" s="10" t="s">
        <v>7</v>
      </c>
      <c r="C132" s="76" t="s">
        <v>171</v>
      </c>
      <c r="D132" s="3" t="s">
        <v>57</v>
      </c>
      <c r="E132" s="36">
        <v>17.255365839876387</v>
      </c>
      <c r="F132" s="36">
        <v>9.6195283191683476</v>
      </c>
      <c r="G132" s="36">
        <v>130.30095707812632</v>
      </c>
      <c r="H132" s="3">
        <v>1</v>
      </c>
      <c r="I132" s="3">
        <v>130</v>
      </c>
      <c r="J132" s="49">
        <f t="shared" ref="J132:J195" si="7">LN(E132)</f>
        <v>2.8481231582884878</v>
      </c>
      <c r="K132" s="49">
        <f t="shared" ref="K132:K195" si="8">LN(F132)</f>
        <v>2.2637952322040613</v>
      </c>
      <c r="L132" s="49">
        <f t="shared" ref="L132:L195" si="9">SQRT(G132)</f>
        <v>11.414944462332102</v>
      </c>
      <c r="M132" s="4"/>
    </row>
    <row r="133" spans="1:13" x14ac:dyDescent="0.35">
      <c r="A133" s="4"/>
      <c r="B133" s="10" t="s">
        <v>7</v>
      </c>
      <c r="C133" s="76" t="s">
        <v>171</v>
      </c>
      <c r="D133" s="3" t="s">
        <v>57</v>
      </c>
      <c r="E133" s="36">
        <v>17.256132251115741</v>
      </c>
      <c r="F133" s="36">
        <v>8.855746725747176</v>
      </c>
      <c r="G133" s="36">
        <v>119.9605102952746</v>
      </c>
      <c r="H133" s="3">
        <v>1</v>
      </c>
      <c r="I133" s="3">
        <v>131</v>
      </c>
      <c r="J133" s="49">
        <f t="shared" si="7"/>
        <v>2.8481675731230718</v>
      </c>
      <c r="K133" s="49">
        <f t="shared" si="8"/>
        <v>2.1810665958269988</v>
      </c>
      <c r="L133" s="49">
        <f t="shared" si="9"/>
        <v>10.952648551618672</v>
      </c>
      <c r="M133" s="4"/>
    </row>
    <row r="134" spans="1:13" x14ac:dyDescent="0.35">
      <c r="A134" s="4"/>
      <c r="B134" s="10" t="s">
        <v>7</v>
      </c>
      <c r="C134" s="76" t="s">
        <v>171</v>
      </c>
      <c r="D134" s="3" t="s">
        <v>57</v>
      </c>
      <c r="E134" s="36">
        <v>17.282552625952508</v>
      </c>
      <c r="F134" s="36">
        <v>9.6798308396546489</v>
      </c>
      <c r="G134" s="36">
        <v>131.3243659288699</v>
      </c>
      <c r="H134" s="3">
        <v>1</v>
      </c>
      <c r="I134" s="3">
        <v>132</v>
      </c>
      <c r="J134" s="49">
        <f t="shared" si="7"/>
        <v>2.8496974738754655</v>
      </c>
      <c r="K134" s="49">
        <f t="shared" si="8"/>
        <v>2.2700444258935035</v>
      </c>
      <c r="L134" s="49">
        <f t="shared" si="9"/>
        <v>11.459684373003904</v>
      </c>
      <c r="M134" s="4"/>
    </row>
    <row r="135" spans="1:13" x14ac:dyDescent="0.35">
      <c r="A135" s="4"/>
      <c r="B135" s="10" t="s">
        <v>7</v>
      </c>
      <c r="C135" s="76" t="s">
        <v>165</v>
      </c>
      <c r="D135" s="3" t="s">
        <v>57</v>
      </c>
      <c r="E135" s="36">
        <v>17.288290842908577</v>
      </c>
      <c r="F135" s="36">
        <v>8.0088232629848388</v>
      </c>
      <c r="G135" s="36">
        <v>108.69020971574818</v>
      </c>
      <c r="H135" s="3">
        <v>1</v>
      </c>
      <c r="I135" s="3">
        <v>133</v>
      </c>
      <c r="J135" s="49">
        <f t="shared" si="7"/>
        <v>2.8500294424613015</v>
      </c>
      <c r="K135" s="49">
        <f t="shared" si="8"/>
        <v>2.0805438417968776</v>
      </c>
      <c r="L135" s="49">
        <f t="shared" si="9"/>
        <v>10.425459688462096</v>
      </c>
      <c r="M135" s="4"/>
    </row>
    <row r="136" spans="1:13" x14ac:dyDescent="0.35">
      <c r="A136" s="4"/>
      <c r="B136" s="10" t="s">
        <v>7</v>
      </c>
      <c r="C136" s="76" t="s">
        <v>167</v>
      </c>
      <c r="D136" s="3" t="s">
        <v>57</v>
      </c>
      <c r="E136" s="36">
        <v>17.288290842908577</v>
      </c>
      <c r="F136" s="36">
        <v>6.7302024516923762</v>
      </c>
      <c r="G136" s="36">
        <v>91.337652471963622</v>
      </c>
      <c r="H136" s="3">
        <v>1</v>
      </c>
      <c r="I136" s="3">
        <v>134</v>
      </c>
      <c r="J136" s="49">
        <f t="shared" si="7"/>
        <v>2.8500294424613015</v>
      </c>
      <c r="K136" s="49">
        <f t="shared" si="8"/>
        <v>1.906605225179276</v>
      </c>
      <c r="L136" s="49">
        <f t="shared" si="9"/>
        <v>9.5570734261050667</v>
      </c>
      <c r="M136" s="4"/>
    </row>
    <row r="137" spans="1:13" x14ac:dyDescent="0.35">
      <c r="A137" s="4"/>
      <c r="B137" s="10" t="s">
        <v>7</v>
      </c>
      <c r="C137" s="76" t="s">
        <v>171</v>
      </c>
      <c r="D137" s="3" t="s">
        <v>57</v>
      </c>
      <c r="E137" s="36">
        <v>17.310460718007679</v>
      </c>
      <c r="F137" s="36">
        <v>9.0762616243771141</v>
      </c>
      <c r="G137" s="36">
        <v>123.33470219738537</v>
      </c>
      <c r="H137" s="3">
        <v>1</v>
      </c>
      <c r="I137" s="3">
        <v>135</v>
      </c>
      <c r="J137" s="49">
        <f t="shared" si="7"/>
        <v>2.8513109845478302</v>
      </c>
      <c r="K137" s="49">
        <f t="shared" si="8"/>
        <v>2.2056623924581857</v>
      </c>
      <c r="L137" s="49">
        <f t="shared" si="9"/>
        <v>11.105615795505685</v>
      </c>
      <c r="M137" s="4"/>
    </row>
    <row r="138" spans="1:13" x14ac:dyDescent="0.35">
      <c r="A138" s="4"/>
      <c r="B138" s="10" t="s">
        <v>7</v>
      </c>
      <c r="C138" s="76" t="s">
        <v>166</v>
      </c>
      <c r="D138" s="3" t="s">
        <v>57</v>
      </c>
      <c r="E138" s="36">
        <v>17.384409690064139</v>
      </c>
      <c r="F138" s="36">
        <v>8.8040743448565078</v>
      </c>
      <c r="G138" s="36">
        <v>120.14710375192332</v>
      </c>
      <c r="H138" s="3">
        <v>1</v>
      </c>
      <c r="I138" s="3">
        <v>136</v>
      </c>
      <c r="J138" s="49">
        <f t="shared" si="7"/>
        <v>2.8555738097532894</v>
      </c>
      <c r="K138" s="49">
        <f t="shared" si="8"/>
        <v>2.1752146080693278</v>
      </c>
      <c r="L138" s="49">
        <f t="shared" si="9"/>
        <v>10.961163430581779</v>
      </c>
      <c r="M138" s="4"/>
    </row>
    <row r="139" spans="1:13" x14ac:dyDescent="0.35">
      <c r="A139" s="4"/>
      <c r="B139" s="10" t="s">
        <v>7</v>
      </c>
      <c r="C139" s="76" t="s">
        <v>166</v>
      </c>
      <c r="D139" s="3" t="s">
        <v>57</v>
      </c>
      <c r="E139" s="36">
        <v>17.388973525545975</v>
      </c>
      <c r="F139" s="36">
        <v>7.9840152841393071</v>
      </c>
      <c r="G139" s="36">
        <v>108.98455686671048</v>
      </c>
      <c r="H139" s="3">
        <v>1</v>
      </c>
      <c r="I139" s="3">
        <v>137</v>
      </c>
      <c r="J139" s="49">
        <f t="shared" si="7"/>
        <v>2.8558362999159375</v>
      </c>
      <c r="K139" s="49">
        <f t="shared" si="8"/>
        <v>2.077441453353436</v>
      </c>
      <c r="L139" s="49">
        <f t="shared" si="9"/>
        <v>10.43956689076278</v>
      </c>
      <c r="M139" s="4"/>
    </row>
    <row r="140" spans="1:13" x14ac:dyDescent="0.35">
      <c r="A140" s="4"/>
      <c r="B140" s="10" t="s">
        <v>7</v>
      </c>
      <c r="C140" s="76" t="s">
        <v>171</v>
      </c>
      <c r="D140" s="3" t="s">
        <v>57</v>
      </c>
      <c r="E140" s="36">
        <v>17.390494537884379</v>
      </c>
      <c r="F140" s="36">
        <v>9.7098416611628089</v>
      </c>
      <c r="G140" s="36">
        <v>132.55427447215661</v>
      </c>
      <c r="H140" s="3">
        <v>1</v>
      </c>
      <c r="I140" s="3">
        <v>138</v>
      </c>
      <c r="J140" s="49">
        <f t="shared" si="7"/>
        <v>2.8559237660230439</v>
      </c>
      <c r="K140" s="49">
        <f t="shared" si="8"/>
        <v>2.2731399753899275</v>
      </c>
      <c r="L140" s="49">
        <f t="shared" si="9"/>
        <v>11.513221724268</v>
      </c>
      <c r="M140" s="4"/>
    </row>
    <row r="141" spans="1:13" x14ac:dyDescent="0.35">
      <c r="A141" s="4"/>
      <c r="B141" s="10" t="s">
        <v>7</v>
      </c>
      <c r="C141" s="76" t="s">
        <v>165</v>
      </c>
      <c r="D141" s="3" t="s">
        <v>57</v>
      </c>
      <c r="E141" s="36">
        <v>17.403037817363359</v>
      </c>
      <c r="F141" s="36">
        <v>6.8005753463676184</v>
      </c>
      <c r="G141" s="36">
        <v>92.905275897141706</v>
      </c>
      <c r="H141" s="3">
        <v>1</v>
      </c>
      <c r="I141" s="3">
        <v>139</v>
      </c>
      <c r="J141" s="49">
        <f t="shared" si="7"/>
        <v>2.8566447781867015</v>
      </c>
      <c r="K141" s="49">
        <f t="shared" si="8"/>
        <v>1.9170072183628011</v>
      </c>
      <c r="L141" s="49">
        <f t="shared" si="9"/>
        <v>9.6387382938402109</v>
      </c>
      <c r="M141" s="4"/>
    </row>
    <row r="142" spans="1:13" x14ac:dyDescent="0.35">
      <c r="A142" s="4"/>
      <c r="B142" s="10" t="s">
        <v>7</v>
      </c>
      <c r="C142" s="76" t="s">
        <v>167</v>
      </c>
      <c r="D142" s="3" t="s">
        <v>57</v>
      </c>
      <c r="E142" s="36">
        <v>17.411015199373907</v>
      </c>
      <c r="F142" s="36">
        <v>7.8411112130446625</v>
      </c>
      <c r="G142" s="36">
        <v>107.16953961058691</v>
      </c>
      <c r="H142" s="3">
        <v>1</v>
      </c>
      <c r="I142" s="3">
        <v>140</v>
      </c>
      <c r="J142" s="49">
        <f t="shared" si="7"/>
        <v>2.8571030633594354</v>
      </c>
      <c r="K142" s="49">
        <f t="shared" si="8"/>
        <v>2.0593805606764057</v>
      </c>
      <c r="L142" s="49">
        <f t="shared" si="9"/>
        <v>10.352272195541754</v>
      </c>
      <c r="M142" s="4"/>
    </row>
    <row r="143" spans="1:13" x14ac:dyDescent="0.35">
      <c r="A143" s="4"/>
      <c r="B143" s="10" t="s">
        <v>7</v>
      </c>
      <c r="C143" s="76" t="s">
        <v>167</v>
      </c>
      <c r="D143" s="3" t="s">
        <v>57</v>
      </c>
      <c r="E143" s="36">
        <v>17.420886896858573</v>
      </c>
      <c r="F143" s="36">
        <v>8.4632499705765483</v>
      </c>
      <c r="G143" s="36">
        <v>115.73829660604572</v>
      </c>
      <c r="H143" s="3">
        <v>1</v>
      </c>
      <c r="I143" s="3">
        <v>141</v>
      </c>
      <c r="J143" s="49">
        <f t="shared" si="7"/>
        <v>2.8576698826919942</v>
      </c>
      <c r="K143" s="49">
        <f t="shared" si="8"/>
        <v>2.1357332571271685</v>
      </c>
      <c r="L143" s="49">
        <f t="shared" si="9"/>
        <v>10.758173479083043</v>
      </c>
      <c r="M143" s="4"/>
    </row>
    <row r="144" spans="1:13" x14ac:dyDescent="0.35">
      <c r="A144" s="4"/>
      <c r="B144" s="10" t="s">
        <v>7</v>
      </c>
      <c r="C144" s="76" t="s">
        <v>167</v>
      </c>
      <c r="D144" s="3" t="s">
        <v>57</v>
      </c>
      <c r="E144" s="36">
        <v>17.429235504559589</v>
      </c>
      <c r="F144" s="36">
        <v>7.6117491453768276</v>
      </c>
      <c r="G144" s="36">
        <v>104.14357023827628</v>
      </c>
      <c r="H144" s="3">
        <v>1</v>
      </c>
      <c r="I144" s="3">
        <v>142</v>
      </c>
      <c r="J144" s="49">
        <f t="shared" si="7"/>
        <v>2.8581489976726853</v>
      </c>
      <c r="K144" s="49">
        <f t="shared" si="8"/>
        <v>2.0296929937380623</v>
      </c>
      <c r="L144" s="49">
        <f t="shared" si="9"/>
        <v>10.205075709580811</v>
      </c>
      <c r="M144" s="4"/>
    </row>
    <row r="145" spans="1:13" x14ac:dyDescent="0.35">
      <c r="A145" s="4"/>
      <c r="B145" s="10" t="s">
        <v>7</v>
      </c>
      <c r="C145" s="76" t="s">
        <v>167</v>
      </c>
      <c r="D145" s="3" t="s">
        <v>57</v>
      </c>
      <c r="E145" s="36">
        <v>17.470918701508221</v>
      </c>
      <c r="F145" s="36">
        <v>6.1640429130722234</v>
      </c>
      <c r="G145" s="36">
        <v>84.537821696410788</v>
      </c>
      <c r="H145" s="3">
        <v>1</v>
      </c>
      <c r="I145" s="3">
        <v>143</v>
      </c>
      <c r="J145" s="49">
        <f t="shared" si="7"/>
        <v>2.8605377101421308</v>
      </c>
      <c r="K145" s="49">
        <f t="shared" si="8"/>
        <v>1.818732879320758</v>
      </c>
      <c r="L145" s="49">
        <f t="shared" si="9"/>
        <v>9.1944451543532946</v>
      </c>
      <c r="M145" s="4"/>
    </row>
    <row r="146" spans="1:13" x14ac:dyDescent="0.35">
      <c r="A146" s="4"/>
      <c r="B146" s="10" t="s">
        <v>7</v>
      </c>
      <c r="C146" s="76" t="s">
        <v>166</v>
      </c>
      <c r="D146" s="3" t="s">
        <v>57</v>
      </c>
      <c r="E146" s="36">
        <v>17.498526374400178</v>
      </c>
      <c r="F146" s="36">
        <v>8.7430257959585411</v>
      </c>
      <c r="G146" s="36">
        <v>120.09720297387371</v>
      </c>
      <c r="H146" s="3">
        <v>1</v>
      </c>
      <c r="I146" s="3">
        <v>144</v>
      </c>
      <c r="J146" s="49">
        <f t="shared" si="7"/>
        <v>2.8621166702067122</v>
      </c>
      <c r="K146" s="49">
        <f t="shared" si="8"/>
        <v>2.1682563306643248</v>
      </c>
      <c r="L146" s="49">
        <f t="shared" si="9"/>
        <v>10.958886940464058</v>
      </c>
      <c r="M146" s="4"/>
    </row>
    <row r="147" spans="1:13" x14ac:dyDescent="0.35">
      <c r="A147" s="4"/>
      <c r="B147" s="10" t="s">
        <v>7</v>
      </c>
      <c r="C147" s="76" t="s">
        <v>167</v>
      </c>
      <c r="D147" s="3" t="s">
        <v>57</v>
      </c>
      <c r="E147" s="36">
        <v>17.652031760690747</v>
      </c>
      <c r="F147" s="36">
        <v>8.5014484098327134</v>
      </c>
      <c r="G147" s="36">
        <v>117.8032523136591</v>
      </c>
      <c r="H147" s="3">
        <v>1</v>
      </c>
      <c r="I147" s="3">
        <v>145</v>
      </c>
      <c r="J147" s="49">
        <f t="shared" si="7"/>
        <v>2.8708508906743626</v>
      </c>
      <c r="K147" s="49">
        <f t="shared" si="8"/>
        <v>2.1402365501364327</v>
      </c>
      <c r="L147" s="49">
        <f t="shared" si="9"/>
        <v>10.853720666833983</v>
      </c>
      <c r="M147" s="4"/>
    </row>
    <row r="148" spans="1:13" x14ac:dyDescent="0.35">
      <c r="A148" s="4"/>
      <c r="B148" s="10" t="s">
        <v>7</v>
      </c>
      <c r="C148" s="76" t="s">
        <v>165</v>
      </c>
      <c r="D148" s="3" t="s">
        <v>57</v>
      </c>
      <c r="E148" s="36">
        <v>17.659522226851806</v>
      </c>
      <c r="F148" s="36">
        <v>7.9740704823338016</v>
      </c>
      <c r="G148" s="36">
        <v>110.54234581318649</v>
      </c>
      <c r="H148" s="3">
        <v>1</v>
      </c>
      <c r="I148" s="3">
        <v>146</v>
      </c>
      <c r="J148" s="49">
        <f t="shared" si="7"/>
        <v>2.8712751408376973</v>
      </c>
      <c r="K148" s="49">
        <f t="shared" si="8"/>
        <v>2.0761950879386348</v>
      </c>
      <c r="L148" s="49">
        <f t="shared" si="9"/>
        <v>10.513912012813616</v>
      </c>
      <c r="M148" s="4"/>
    </row>
    <row r="149" spans="1:13" x14ac:dyDescent="0.35">
      <c r="A149" s="4"/>
      <c r="B149" s="10" t="s">
        <v>7</v>
      </c>
      <c r="C149" s="76" t="s">
        <v>165</v>
      </c>
      <c r="D149" s="3" t="s">
        <v>57</v>
      </c>
      <c r="E149" s="36">
        <v>17.662143139516118</v>
      </c>
      <c r="F149" s="36">
        <v>8.4335075777526676</v>
      </c>
      <c r="G149" s="36">
        <v>116.92874713507226</v>
      </c>
      <c r="H149" s="3">
        <v>1</v>
      </c>
      <c r="I149" s="3">
        <v>147</v>
      </c>
      <c r="J149" s="49">
        <f t="shared" si="7"/>
        <v>2.8714235433913107</v>
      </c>
      <c r="K149" s="49">
        <f t="shared" si="8"/>
        <v>2.1322127682455183</v>
      </c>
      <c r="L149" s="49">
        <f t="shared" si="9"/>
        <v>10.813359659933274</v>
      </c>
      <c r="M149" s="4"/>
    </row>
    <row r="150" spans="1:13" x14ac:dyDescent="0.35">
      <c r="A150" s="4"/>
      <c r="B150" s="10" t="s">
        <v>7</v>
      </c>
      <c r="C150" s="76" t="s">
        <v>171</v>
      </c>
      <c r="D150" s="3" t="s">
        <v>57</v>
      </c>
      <c r="E150" s="36">
        <v>17.727913026717246</v>
      </c>
      <c r="F150" s="36">
        <v>9.6449287236206267</v>
      </c>
      <c r="G150" s="36">
        <v>134.22279918556825</v>
      </c>
      <c r="H150" s="3">
        <v>1</v>
      </c>
      <c r="I150" s="3">
        <v>148</v>
      </c>
      <c r="J150" s="49">
        <f t="shared" si="7"/>
        <v>2.8751404045689291</v>
      </c>
      <c r="K150" s="49">
        <f t="shared" si="8"/>
        <v>2.266432256348077</v>
      </c>
      <c r="L150" s="49">
        <f t="shared" si="9"/>
        <v>11.585456365010756</v>
      </c>
      <c r="M150" s="4"/>
    </row>
    <row r="151" spans="1:13" x14ac:dyDescent="0.35">
      <c r="A151" s="4"/>
      <c r="B151" s="10" t="s">
        <v>7</v>
      </c>
      <c r="C151" s="76" t="s">
        <v>171</v>
      </c>
      <c r="D151" s="3" t="s">
        <v>57</v>
      </c>
      <c r="E151" s="36">
        <v>17.740217734944629</v>
      </c>
      <c r="F151" s="36">
        <v>9.7918971648140349</v>
      </c>
      <c r="G151" s="36">
        <v>136.36265437746056</v>
      </c>
      <c r="H151" s="3">
        <v>1</v>
      </c>
      <c r="I151" s="3">
        <v>149</v>
      </c>
      <c r="J151" s="49">
        <f t="shared" si="7"/>
        <v>2.8758342504783014</v>
      </c>
      <c r="K151" s="49">
        <f t="shared" si="8"/>
        <v>2.2815552237554733</v>
      </c>
      <c r="L151" s="49">
        <f t="shared" si="9"/>
        <v>11.677442116211092</v>
      </c>
      <c r="M151" s="4"/>
    </row>
    <row r="152" spans="1:13" x14ac:dyDescent="0.35">
      <c r="A152" s="4"/>
      <c r="B152" s="10" t="s">
        <v>7</v>
      </c>
      <c r="C152" s="76" t="s">
        <v>166</v>
      </c>
      <c r="D152" s="3" t="s">
        <v>57</v>
      </c>
      <c r="E152" s="36">
        <v>17.787492804910858</v>
      </c>
      <c r="F152" s="36">
        <v>8.0286144544381255</v>
      </c>
      <c r="G152" s="36">
        <v>112.10500364575137</v>
      </c>
      <c r="H152" s="3">
        <v>1</v>
      </c>
      <c r="I152" s="3">
        <v>150</v>
      </c>
      <c r="J152" s="49">
        <f t="shared" si="7"/>
        <v>2.878495558913337</v>
      </c>
      <c r="K152" s="49">
        <f t="shared" si="8"/>
        <v>2.0830119669236891</v>
      </c>
      <c r="L152" s="49">
        <f t="shared" si="9"/>
        <v>10.587965037992493</v>
      </c>
      <c r="M152" s="4"/>
    </row>
    <row r="153" spans="1:13" x14ac:dyDescent="0.35">
      <c r="A153" s="4"/>
      <c r="B153" s="10" t="s">
        <v>7</v>
      </c>
      <c r="C153" s="76" t="s">
        <v>166</v>
      </c>
      <c r="D153" s="3" t="s">
        <v>57</v>
      </c>
      <c r="E153" s="36">
        <v>17.792696543383244</v>
      </c>
      <c r="F153" s="36">
        <v>8.9449007860350331</v>
      </c>
      <c r="G153" s="36">
        <v>124.93581565782441</v>
      </c>
      <c r="H153" s="3">
        <v>1</v>
      </c>
      <c r="I153" s="3">
        <v>151</v>
      </c>
      <c r="J153" s="49">
        <f t="shared" si="7"/>
        <v>2.878788066547771</v>
      </c>
      <c r="K153" s="49">
        <f t="shared" si="8"/>
        <v>2.1910836253435568</v>
      </c>
      <c r="L153" s="49">
        <f t="shared" si="9"/>
        <v>11.177469107889515</v>
      </c>
      <c r="M153" s="4"/>
    </row>
    <row r="154" spans="1:13" x14ac:dyDescent="0.35">
      <c r="A154" s="4"/>
      <c r="B154" s="10" t="s">
        <v>7</v>
      </c>
      <c r="C154" s="76" t="s">
        <v>165</v>
      </c>
      <c r="D154" s="3" t="s">
        <v>57</v>
      </c>
      <c r="E154" s="36">
        <v>17.79529784198639</v>
      </c>
      <c r="F154" s="36">
        <v>7.4475264383497892</v>
      </c>
      <c r="G154" s="36">
        <v>104.03679665785454</v>
      </c>
      <c r="H154" s="3">
        <v>1</v>
      </c>
      <c r="I154" s="3">
        <v>152</v>
      </c>
      <c r="J154" s="49">
        <f t="shared" si="7"/>
        <v>2.878934256219468</v>
      </c>
      <c r="K154" s="49">
        <f t="shared" si="8"/>
        <v>2.0078819555620457</v>
      </c>
      <c r="L154" s="49">
        <f t="shared" si="9"/>
        <v>10.19984297221553</v>
      </c>
      <c r="M154" s="4"/>
    </row>
    <row r="155" spans="1:13" x14ac:dyDescent="0.35">
      <c r="A155" s="4"/>
      <c r="B155" s="10" t="s">
        <v>7</v>
      </c>
      <c r="C155" s="76" t="s">
        <v>165</v>
      </c>
      <c r="D155" s="3" t="s">
        <v>57</v>
      </c>
      <c r="E155" s="36">
        <v>17.799384828839909</v>
      </c>
      <c r="F155" s="36">
        <v>8.3285728106578159</v>
      </c>
      <c r="G155" s="36">
        <v>116.37112593755036</v>
      </c>
      <c r="H155" s="3">
        <v>1</v>
      </c>
      <c r="I155" s="3">
        <v>153</v>
      </c>
      <c r="J155" s="49">
        <f t="shared" si="7"/>
        <v>2.8791638965232895</v>
      </c>
      <c r="K155" s="49">
        <f t="shared" si="8"/>
        <v>2.1196921102463118</v>
      </c>
      <c r="L155" s="49">
        <f t="shared" si="9"/>
        <v>10.787544944868149</v>
      </c>
      <c r="M155" s="4"/>
    </row>
    <row r="156" spans="1:13" x14ac:dyDescent="0.35">
      <c r="A156" s="4"/>
      <c r="B156" s="10" t="s">
        <v>7</v>
      </c>
      <c r="C156" s="76" t="s">
        <v>165</v>
      </c>
      <c r="D156" s="3" t="s">
        <v>57</v>
      </c>
      <c r="E156" s="36">
        <v>17.82314507279504</v>
      </c>
      <c r="F156" s="36">
        <v>6.291456511462524</v>
      </c>
      <c r="G156" s="36">
        <v>88.024830566537389</v>
      </c>
      <c r="H156" s="3">
        <v>1</v>
      </c>
      <c r="I156" s="3">
        <v>154</v>
      </c>
      <c r="J156" s="49">
        <f t="shared" si="7"/>
        <v>2.8804978976481004</v>
      </c>
      <c r="K156" s="49">
        <f t="shared" si="8"/>
        <v>1.8391926037574626</v>
      </c>
      <c r="L156" s="49">
        <f t="shared" si="9"/>
        <v>9.3821548999436892</v>
      </c>
      <c r="M156" s="4"/>
    </row>
    <row r="157" spans="1:13" x14ac:dyDescent="0.35">
      <c r="A157" s="4"/>
      <c r="B157" s="10" t="s">
        <v>7</v>
      </c>
      <c r="C157" s="76" t="s">
        <v>166</v>
      </c>
      <c r="D157" s="3" t="s">
        <v>57</v>
      </c>
      <c r="E157" s="36">
        <v>17.825370971903212</v>
      </c>
      <c r="F157" s="36">
        <v>6.326045371005252</v>
      </c>
      <c r="G157" s="36">
        <v>88.519822835758873</v>
      </c>
      <c r="H157" s="3">
        <v>1</v>
      </c>
      <c r="I157" s="3">
        <v>155</v>
      </c>
      <c r="J157" s="49">
        <f t="shared" si="7"/>
        <v>2.8806227779717735</v>
      </c>
      <c r="K157" s="49">
        <f t="shared" si="8"/>
        <v>1.8446752970052638</v>
      </c>
      <c r="L157" s="49">
        <f t="shared" si="9"/>
        <v>9.4084973739571645</v>
      </c>
      <c r="M157" s="4"/>
    </row>
    <row r="158" spans="1:13" x14ac:dyDescent="0.35">
      <c r="A158" s="4"/>
      <c r="B158" s="10" t="s">
        <v>7</v>
      </c>
      <c r="C158" s="76" t="s">
        <v>166</v>
      </c>
      <c r="D158" s="3" t="s">
        <v>57</v>
      </c>
      <c r="E158" s="36">
        <v>17.850207990014209</v>
      </c>
      <c r="F158" s="36">
        <v>10.27819537151718</v>
      </c>
      <c r="G158" s="36">
        <v>144.02232123771267</v>
      </c>
      <c r="H158" s="3">
        <v>1</v>
      </c>
      <c r="I158" s="3">
        <v>156</v>
      </c>
      <c r="J158" s="49">
        <f t="shared" si="7"/>
        <v>2.8820151602593991</v>
      </c>
      <c r="K158" s="49">
        <f t="shared" si="8"/>
        <v>2.330024697098966</v>
      </c>
      <c r="L158" s="49">
        <f t="shared" si="9"/>
        <v>12.000930015532658</v>
      </c>
      <c r="M158" s="4"/>
    </row>
    <row r="159" spans="1:13" x14ac:dyDescent="0.35">
      <c r="A159" s="4"/>
      <c r="B159" s="10" t="s">
        <v>7</v>
      </c>
      <c r="C159" s="76" t="s">
        <v>167</v>
      </c>
      <c r="D159" s="3" t="s">
        <v>57</v>
      </c>
      <c r="E159" s="36">
        <v>17.852800908732785</v>
      </c>
      <c r="F159" s="36">
        <v>8.2190814608931806</v>
      </c>
      <c r="G159" s="36">
        <v>115.18589560457632</v>
      </c>
      <c r="H159" s="3">
        <v>1</v>
      </c>
      <c r="I159" s="3">
        <v>157</v>
      </c>
      <c r="J159" s="49">
        <f t="shared" si="7"/>
        <v>2.8821604095704862</v>
      </c>
      <c r="K159" s="49">
        <f t="shared" si="8"/>
        <v>2.106458458407328</v>
      </c>
      <c r="L159" s="49">
        <f t="shared" si="9"/>
        <v>10.732469222158352</v>
      </c>
      <c r="M159" s="4"/>
    </row>
    <row r="160" spans="1:13" x14ac:dyDescent="0.35">
      <c r="A160" s="4"/>
      <c r="B160" s="10" t="s">
        <v>7</v>
      </c>
      <c r="C160" s="76" t="s">
        <v>166</v>
      </c>
      <c r="D160" s="3" t="s">
        <v>57</v>
      </c>
      <c r="E160" s="36">
        <v>17.870570787958108</v>
      </c>
      <c r="F160" s="36">
        <v>8.4523044233094993</v>
      </c>
      <c r="G160" s="36">
        <v>118.57229104672722</v>
      </c>
      <c r="H160" s="3">
        <v>1</v>
      </c>
      <c r="I160" s="3">
        <v>158</v>
      </c>
      <c r="J160" s="49">
        <f t="shared" si="7"/>
        <v>2.8831552697892717</v>
      </c>
      <c r="K160" s="49">
        <f t="shared" si="8"/>
        <v>2.1344391170073935</v>
      </c>
      <c r="L160" s="49">
        <f t="shared" si="9"/>
        <v>10.889090460030499</v>
      </c>
      <c r="M160" s="4"/>
    </row>
    <row r="161" spans="1:13" x14ac:dyDescent="0.35">
      <c r="A161" s="4"/>
      <c r="B161" s="10" t="s">
        <v>7</v>
      </c>
      <c r="C161" s="76" t="s">
        <v>165</v>
      </c>
      <c r="D161" s="3" t="s">
        <v>57</v>
      </c>
      <c r="E161" s="36">
        <v>17.896453567348331</v>
      </c>
      <c r="F161" s="36">
        <v>7.8915476971281677</v>
      </c>
      <c r="G161" s="36">
        <v>110.8661127948926</v>
      </c>
      <c r="H161" s="3">
        <v>1</v>
      </c>
      <c r="I161" s="3">
        <v>159</v>
      </c>
      <c r="J161" s="49">
        <f t="shared" si="7"/>
        <v>2.884602568488269</v>
      </c>
      <c r="K161" s="49">
        <f t="shared" si="8"/>
        <v>2.0657922749528903</v>
      </c>
      <c r="L161" s="49">
        <f t="shared" si="9"/>
        <v>10.529297830097342</v>
      </c>
      <c r="M161" s="4"/>
    </row>
    <row r="162" spans="1:13" x14ac:dyDescent="0.35">
      <c r="A162" s="4"/>
      <c r="B162" s="10" t="s">
        <v>7</v>
      </c>
      <c r="C162" s="76" t="s">
        <v>166</v>
      </c>
      <c r="D162" s="3" t="s">
        <v>57</v>
      </c>
      <c r="E162" s="36">
        <v>17.963942364927387</v>
      </c>
      <c r="F162" s="36">
        <v>7.9383326370665159</v>
      </c>
      <c r="G162" s="36">
        <v>111.94394372321968</v>
      </c>
      <c r="H162" s="3">
        <v>1</v>
      </c>
      <c r="I162" s="3">
        <v>160</v>
      </c>
      <c r="J162" s="49">
        <f t="shared" si="7"/>
        <v>2.8883665468551358</v>
      </c>
      <c r="K162" s="49">
        <f t="shared" si="8"/>
        <v>2.0717032578752645</v>
      </c>
      <c r="L162" s="49">
        <f t="shared" si="9"/>
        <v>10.580356502652435</v>
      </c>
      <c r="M162" s="4"/>
    </row>
    <row r="163" spans="1:13" x14ac:dyDescent="0.35">
      <c r="A163" s="4"/>
      <c r="B163" s="10" t="s">
        <v>7</v>
      </c>
      <c r="C163" s="76" t="s">
        <v>167</v>
      </c>
      <c r="D163" s="3" t="s">
        <v>57</v>
      </c>
      <c r="E163" s="36">
        <v>17.96725494588809</v>
      </c>
      <c r="F163" s="36">
        <v>7.7110051260204502</v>
      </c>
      <c r="G163" s="36">
        <v>108.75829206578359</v>
      </c>
      <c r="H163" s="3">
        <v>1</v>
      </c>
      <c r="I163" s="3">
        <v>161</v>
      </c>
      <c r="J163" s="49">
        <f t="shared" si="7"/>
        <v>2.8885509315246161</v>
      </c>
      <c r="K163" s="49">
        <f t="shared" si="8"/>
        <v>2.0426485456178765</v>
      </c>
      <c r="L163" s="49">
        <f t="shared" si="9"/>
        <v>10.428724373852422</v>
      </c>
      <c r="M163" s="4"/>
    </row>
    <row r="164" spans="1:13" x14ac:dyDescent="0.35">
      <c r="A164" s="4"/>
      <c r="B164" s="10" t="s">
        <v>7</v>
      </c>
      <c r="C164" s="76" t="s">
        <v>171</v>
      </c>
      <c r="D164" s="3" t="s">
        <v>57</v>
      </c>
      <c r="E164" s="36">
        <v>18.034112129314998</v>
      </c>
      <c r="F164" s="36">
        <v>8.4960020047645841</v>
      </c>
      <c r="G164" s="36">
        <v>120.27601445177548</v>
      </c>
      <c r="H164" s="3">
        <v>1</v>
      </c>
      <c r="I164" s="3">
        <v>162</v>
      </c>
      <c r="J164" s="49">
        <f t="shared" si="7"/>
        <v>2.8922650827203018</v>
      </c>
      <c r="K164" s="49">
        <f t="shared" si="8"/>
        <v>2.1395957004652546</v>
      </c>
      <c r="L164" s="49">
        <f t="shared" si="9"/>
        <v>10.967042192486335</v>
      </c>
      <c r="M164" s="4"/>
    </row>
    <row r="165" spans="1:13" x14ac:dyDescent="0.35">
      <c r="A165" s="4"/>
      <c r="B165" s="10" t="s">
        <v>7</v>
      </c>
      <c r="C165" s="76" t="s">
        <v>166</v>
      </c>
      <c r="D165" s="3" t="s">
        <v>57</v>
      </c>
      <c r="E165" s="36">
        <v>18.037778418996762</v>
      </c>
      <c r="F165" s="36">
        <v>7.2522979149602129</v>
      </c>
      <c r="G165" s="36">
        <v>102.69004411260457</v>
      </c>
      <c r="H165" s="3">
        <v>1</v>
      </c>
      <c r="I165" s="3">
        <v>163</v>
      </c>
      <c r="J165" s="49">
        <f t="shared" si="7"/>
        <v>2.8924683595454783</v>
      </c>
      <c r="K165" s="49">
        <f t="shared" si="8"/>
        <v>1.9813183724349583</v>
      </c>
      <c r="L165" s="49">
        <f t="shared" si="9"/>
        <v>10.133609628982388</v>
      </c>
      <c r="M165" s="4"/>
    </row>
    <row r="166" spans="1:13" x14ac:dyDescent="0.35">
      <c r="A166" s="4"/>
      <c r="B166" s="10" t="s">
        <v>7</v>
      </c>
      <c r="C166" s="76" t="s">
        <v>171</v>
      </c>
      <c r="D166" s="3" t="s">
        <v>57</v>
      </c>
      <c r="E166" s="36">
        <v>18.104740409489541</v>
      </c>
      <c r="F166" s="36">
        <v>10.578124838585858</v>
      </c>
      <c r="G166" s="36">
        <v>150.33865031408976</v>
      </c>
      <c r="H166" s="3">
        <v>1</v>
      </c>
      <c r="I166" s="3">
        <v>164</v>
      </c>
      <c r="J166" s="49">
        <f t="shared" si="7"/>
        <v>2.8961738050584502</v>
      </c>
      <c r="K166" s="49">
        <f t="shared" si="8"/>
        <v>2.3587881742933634</v>
      </c>
      <c r="L166" s="49">
        <f t="shared" si="9"/>
        <v>12.261266260631068</v>
      </c>
      <c r="M166" s="4"/>
    </row>
    <row r="167" spans="1:13" x14ac:dyDescent="0.35">
      <c r="A167" s="4"/>
      <c r="B167" s="10" t="s">
        <v>7</v>
      </c>
      <c r="C167" s="76" t="s">
        <v>167</v>
      </c>
      <c r="D167" s="3" t="s">
        <v>57</v>
      </c>
      <c r="E167" s="36">
        <v>18.145236297616098</v>
      </c>
      <c r="F167" s="36">
        <v>9.1147929255014635</v>
      </c>
      <c r="G167" s="36">
        <v>129.83120607809491</v>
      </c>
      <c r="H167" s="3">
        <v>1</v>
      </c>
      <c r="I167" s="3">
        <v>165</v>
      </c>
      <c r="J167" s="49">
        <f t="shared" si="7"/>
        <v>2.8984080633201721</v>
      </c>
      <c r="K167" s="49">
        <f t="shared" si="8"/>
        <v>2.2098986898804092</v>
      </c>
      <c r="L167" s="49">
        <f t="shared" si="9"/>
        <v>11.394349743539335</v>
      </c>
      <c r="M167" s="4"/>
    </row>
    <row r="168" spans="1:13" x14ac:dyDescent="0.35">
      <c r="A168" s="4"/>
      <c r="B168" s="10" t="s">
        <v>7</v>
      </c>
      <c r="C168" s="76" t="s">
        <v>171</v>
      </c>
      <c r="D168" s="3" t="s">
        <v>57</v>
      </c>
      <c r="E168" s="36">
        <v>18.163448194021967</v>
      </c>
      <c r="F168" s="36">
        <v>8.3886962671998813</v>
      </c>
      <c r="G168" s="36">
        <v>119.60860530076634</v>
      </c>
      <c r="H168" s="3">
        <v>1</v>
      </c>
      <c r="I168" s="3">
        <v>166</v>
      </c>
      <c r="J168" s="49">
        <f t="shared" si="7"/>
        <v>2.8994112336739404</v>
      </c>
      <c r="K168" s="49">
        <f t="shared" si="8"/>
        <v>2.126885117129298</v>
      </c>
      <c r="L168" s="49">
        <f t="shared" si="9"/>
        <v>10.936571917231028</v>
      </c>
      <c r="M168" s="4"/>
    </row>
    <row r="169" spans="1:13" x14ac:dyDescent="0.35">
      <c r="A169" s="4"/>
      <c r="B169" s="10" t="s">
        <v>7</v>
      </c>
      <c r="C169" s="76" t="s">
        <v>167</v>
      </c>
      <c r="D169" s="3" t="s">
        <v>57</v>
      </c>
      <c r="E169" s="36">
        <v>18.183096554150577</v>
      </c>
      <c r="F169" s="36">
        <v>8.4012990104818694</v>
      </c>
      <c r="G169" s="36">
        <v>119.91788040398701</v>
      </c>
      <c r="H169" s="3">
        <v>1</v>
      </c>
      <c r="I169" s="3">
        <v>167</v>
      </c>
      <c r="J169" s="49">
        <f t="shared" si="7"/>
        <v>2.9004924017562819</v>
      </c>
      <c r="K169" s="49">
        <f t="shared" si="8"/>
        <v>2.1283863379980854</v>
      </c>
      <c r="L169" s="49">
        <f t="shared" si="9"/>
        <v>10.95070227903156</v>
      </c>
      <c r="M169" s="4"/>
    </row>
    <row r="170" spans="1:13" x14ac:dyDescent="0.35">
      <c r="A170" s="4"/>
      <c r="B170" s="10" t="s">
        <v>7</v>
      </c>
      <c r="C170" s="76" t="s">
        <v>171</v>
      </c>
      <c r="D170" s="3" t="s">
        <v>57</v>
      </c>
      <c r="E170" s="36">
        <v>18.213981588290196</v>
      </c>
      <c r="F170" s="36">
        <v>8.7588940551331262</v>
      </c>
      <c r="G170" s="36">
        <v>125.23445301737368</v>
      </c>
      <c r="H170" s="3">
        <v>1</v>
      </c>
      <c r="I170" s="3">
        <v>168</v>
      </c>
      <c r="J170" s="49">
        <f t="shared" si="7"/>
        <v>2.9021895182902897</v>
      </c>
      <c r="K170" s="49">
        <f t="shared" si="8"/>
        <v>2.1700696475641452</v>
      </c>
      <c r="L170" s="49">
        <f t="shared" si="9"/>
        <v>11.190820033285036</v>
      </c>
      <c r="M170" s="4"/>
    </row>
    <row r="171" spans="1:13" x14ac:dyDescent="0.35">
      <c r="A171" s="4"/>
      <c r="B171" s="10" t="s">
        <v>7</v>
      </c>
      <c r="C171" s="76" t="s">
        <v>171</v>
      </c>
      <c r="D171" s="3" t="s">
        <v>57</v>
      </c>
      <c r="E171" s="36">
        <v>18.21579672423454</v>
      </c>
      <c r="F171" s="36">
        <v>9.4698851672399318</v>
      </c>
      <c r="G171" s="36">
        <v>135.41368001850483</v>
      </c>
      <c r="H171" s="3">
        <v>1</v>
      </c>
      <c r="I171" s="3">
        <v>169</v>
      </c>
      <c r="J171" s="49">
        <f t="shared" si="7"/>
        <v>2.9022891695113473</v>
      </c>
      <c r="K171" s="49">
        <f t="shared" si="8"/>
        <v>2.2481167811730343</v>
      </c>
      <c r="L171" s="49">
        <f t="shared" si="9"/>
        <v>11.636738375442873</v>
      </c>
      <c r="M171" s="4"/>
    </row>
    <row r="172" spans="1:13" x14ac:dyDescent="0.35">
      <c r="A172" s="4"/>
      <c r="B172" s="10" t="s">
        <v>7</v>
      </c>
      <c r="C172" s="76" t="s">
        <v>166</v>
      </c>
      <c r="D172" s="3" t="s">
        <v>57</v>
      </c>
      <c r="E172" s="36">
        <v>18.276680505513944</v>
      </c>
      <c r="F172" s="36">
        <v>8.1195212333815583</v>
      </c>
      <c r="G172" s="36">
        <v>116.49234792059724</v>
      </c>
      <c r="H172" s="3">
        <v>1</v>
      </c>
      <c r="I172" s="3">
        <v>170</v>
      </c>
      <c r="J172" s="49">
        <f t="shared" si="7"/>
        <v>2.9056259579341708</v>
      </c>
      <c r="K172" s="49">
        <f t="shared" si="8"/>
        <v>2.0942711910290823</v>
      </c>
      <c r="L172" s="49">
        <f t="shared" si="9"/>
        <v>10.793162090907245</v>
      </c>
      <c r="M172" s="4"/>
    </row>
    <row r="173" spans="1:13" x14ac:dyDescent="0.35">
      <c r="A173" s="4"/>
      <c r="B173" s="10" t="s">
        <v>7</v>
      </c>
      <c r="C173" s="76" t="s">
        <v>169</v>
      </c>
      <c r="D173" s="3" t="s">
        <v>57</v>
      </c>
      <c r="E173" s="36">
        <v>18.302711555982363</v>
      </c>
      <c r="F173" s="36">
        <v>7.8309849351912248</v>
      </c>
      <c r="G173" s="36">
        <v>112.51268289741786</v>
      </c>
      <c r="H173" s="3">
        <v>1</v>
      </c>
      <c r="I173" s="3">
        <v>171</v>
      </c>
      <c r="J173" s="49">
        <f t="shared" si="7"/>
        <v>2.9070492213289736</v>
      </c>
      <c r="K173" s="49">
        <f t="shared" si="8"/>
        <v>2.0580882920268437</v>
      </c>
      <c r="L173" s="49">
        <f t="shared" si="9"/>
        <v>10.607199578466403</v>
      </c>
      <c r="M173" s="4"/>
    </row>
    <row r="174" spans="1:13" x14ac:dyDescent="0.35">
      <c r="A174" s="4"/>
      <c r="B174" s="10" t="s">
        <v>7</v>
      </c>
      <c r="C174" s="76" t="s">
        <v>166</v>
      </c>
      <c r="D174" s="3" t="s">
        <v>57</v>
      </c>
      <c r="E174" s="36">
        <v>18.337001535218924</v>
      </c>
      <c r="F174" s="36">
        <v>7.6117491453768276</v>
      </c>
      <c r="G174" s="36">
        <v>109.56767477511384</v>
      </c>
      <c r="H174" s="3">
        <v>1</v>
      </c>
      <c r="I174" s="3">
        <v>172</v>
      </c>
      <c r="J174" s="49">
        <f t="shared" si="7"/>
        <v>2.9089209602894934</v>
      </c>
      <c r="K174" s="49">
        <f t="shared" si="8"/>
        <v>2.0296929937380623</v>
      </c>
      <c r="L174" s="49">
        <f t="shared" si="9"/>
        <v>10.467457894594745</v>
      </c>
      <c r="M174" s="4"/>
    </row>
    <row r="175" spans="1:13" x14ac:dyDescent="0.35">
      <c r="A175" s="4"/>
      <c r="B175" s="10" t="s">
        <v>7</v>
      </c>
      <c r="C175" s="76" t="s">
        <v>166</v>
      </c>
      <c r="D175" s="3" t="s">
        <v>57</v>
      </c>
      <c r="E175" s="36">
        <v>18.340246735055889</v>
      </c>
      <c r="F175" s="36">
        <v>8.5348286488692295</v>
      </c>
      <c r="G175" s="36">
        <v>122.87672766042301</v>
      </c>
      <c r="H175" s="3">
        <v>1</v>
      </c>
      <c r="I175" s="3">
        <v>173</v>
      </c>
      <c r="J175" s="49">
        <f t="shared" si="7"/>
        <v>2.9090979201214591</v>
      </c>
      <c r="K175" s="49">
        <f t="shared" si="8"/>
        <v>2.1441552797553856</v>
      </c>
      <c r="L175" s="49">
        <f t="shared" si="9"/>
        <v>11.08497756697879</v>
      </c>
      <c r="M175" s="4"/>
    </row>
    <row r="176" spans="1:13" x14ac:dyDescent="0.35">
      <c r="A176" s="4"/>
      <c r="B176" s="10" t="s">
        <v>7</v>
      </c>
      <c r="C176" s="76" t="s">
        <v>171</v>
      </c>
      <c r="D176" s="3" t="s">
        <v>57</v>
      </c>
      <c r="E176" s="36">
        <v>18.385979041221599</v>
      </c>
      <c r="F176" s="36">
        <v>10.041943292548337</v>
      </c>
      <c r="G176" s="36">
        <v>144.93530274429472</v>
      </c>
      <c r="H176" s="3">
        <v>1</v>
      </c>
      <c r="I176" s="3">
        <v>174</v>
      </c>
      <c r="J176" s="49">
        <f t="shared" si="7"/>
        <v>2.9115883655095307</v>
      </c>
      <c r="K176" s="49">
        <f t="shared" si="8"/>
        <v>2.3067706505689189</v>
      </c>
      <c r="L176" s="49">
        <f t="shared" si="9"/>
        <v>12.038907871742135</v>
      </c>
      <c r="M176" s="4"/>
    </row>
    <row r="177" spans="1:13" x14ac:dyDescent="0.35">
      <c r="A177" s="4"/>
      <c r="B177" s="10" t="s">
        <v>7</v>
      </c>
      <c r="C177" s="76" t="s">
        <v>171</v>
      </c>
      <c r="D177" s="3" t="s">
        <v>57</v>
      </c>
      <c r="E177" s="36">
        <v>18.403234099060175</v>
      </c>
      <c r="F177" s="36">
        <v>7.7058581646330753</v>
      </c>
      <c r="G177" s="36">
        <v>111.32297871424889</v>
      </c>
      <c r="H177" s="3">
        <v>1</v>
      </c>
      <c r="I177" s="3">
        <v>175</v>
      </c>
      <c r="J177" s="49">
        <f t="shared" si="7"/>
        <v>2.9125264154231321</v>
      </c>
      <c r="K177" s="49">
        <f t="shared" si="8"/>
        <v>2.0419808401992632</v>
      </c>
      <c r="L177" s="49">
        <f t="shared" si="9"/>
        <v>10.550970510538303</v>
      </c>
      <c r="M177" s="4"/>
    </row>
    <row r="178" spans="1:13" x14ac:dyDescent="0.35">
      <c r="A178" s="4"/>
      <c r="B178" s="10" t="s">
        <v>7</v>
      </c>
      <c r="C178" s="76" t="s">
        <v>165</v>
      </c>
      <c r="D178" s="3" t="s">
        <v>57</v>
      </c>
      <c r="E178" s="36">
        <v>18.473524983260344</v>
      </c>
      <c r="F178" s="36">
        <v>9.003846404340889</v>
      </c>
      <c r="G178" s="36">
        <v>130.57123347438375</v>
      </c>
      <c r="H178" s="3">
        <v>1</v>
      </c>
      <c r="I178" s="3">
        <v>176</v>
      </c>
      <c r="J178" s="49">
        <f t="shared" si="7"/>
        <v>2.9163386251225267</v>
      </c>
      <c r="K178" s="49">
        <f t="shared" si="8"/>
        <v>2.1976518642962417</v>
      </c>
      <c r="L178" s="49">
        <f t="shared" si="9"/>
        <v>11.426777037922099</v>
      </c>
      <c r="M178" s="4"/>
    </row>
    <row r="179" spans="1:13" x14ac:dyDescent="0.35">
      <c r="A179" s="4"/>
      <c r="B179" s="10" t="s">
        <v>7</v>
      </c>
      <c r="C179" s="76" t="s">
        <v>167</v>
      </c>
      <c r="D179" s="3" t="s">
        <v>57</v>
      </c>
      <c r="E179" s="36">
        <v>18.473524983260344</v>
      </c>
      <c r="F179" s="36">
        <v>8.1852214423495031</v>
      </c>
      <c r="G179" s="36">
        <v>118.69976585487802</v>
      </c>
      <c r="H179" s="3">
        <v>1</v>
      </c>
      <c r="I179" s="3">
        <v>177</v>
      </c>
      <c r="J179" s="49">
        <f t="shared" si="7"/>
        <v>2.9163386251225267</v>
      </c>
      <c r="K179" s="49">
        <f t="shared" si="8"/>
        <v>2.1023302651119233</v>
      </c>
      <c r="L179" s="49">
        <f t="shared" si="9"/>
        <v>10.894942214389117</v>
      </c>
      <c r="M179" s="4"/>
    </row>
    <row r="180" spans="1:13" x14ac:dyDescent="0.35">
      <c r="A180" s="4"/>
      <c r="B180" s="10" t="s">
        <v>7</v>
      </c>
      <c r="C180" s="76" t="s">
        <v>166</v>
      </c>
      <c r="D180" s="3" t="s">
        <v>57</v>
      </c>
      <c r="E180" s="36">
        <v>18.523926427969378</v>
      </c>
      <c r="F180" s="36">
        <v>7.2459126441914092</v>
      </c>
      <c r="G180" s="36">
        <v>105.36486088872836</v>
      </c>
      <c r="H180" s="3">
        <v>1</v>
      </c>
      <c r="I180" s="3">
        <v>178</v>
      </c>
      <c r="J180" s="49">
        <f t="shared" si="7"/>
        <v>2.9190632168965922</v>
      </c>
      <c r="K180" s="49">
        <f t="shared" si="8"/>
        <v>1.9804375366717313</v>
      </c>
      <c r="L180" s="49">
        <f t="shared" si="9"/>
        <v>10.264738715073481</v>
      </c>
      <c r="M180" s="4"/>
    </row>
    <row r="181" spans="1:13" x14ac:dyDescent="0.35">
      <c r="A181" s="4"/>
      <c r="B181" s="10" t="s">
        <v>7</v>
      </c>
      <c r="C181" s="76" t="s">
        <v>165</v>
      </c>
      <c r="D181" s="3" t="s">
        <v>57</v>
      </c>
      <c r="E181" s="36">
        <v>18.550323455662522</v>
      </c>
      <c r="F181" s="36">
        <v>11.820411377179305</v>
      </c>
      <c r="G181" s="36">
        <v>172.12887672415047</v>
      </c>
      <c r="H181" s="3">
        <v>1</v>
      </c>
      <c r="I181" s="3">
        <v>179</v>
      </c>
      <c r="J181" s="49">
        <f t="shared" si="7"/>
        <v>2.920487225864361</v>
      </c>
      <c r="K181" s="49">
        <f t="shared" si="8"/>
        <v>2.4698278148561918</v>
      </c>
      <c r="L181" s="49">
        <f t="shared" si="9"/>
        <v>13.119789507615984</v>
      </c>
      <c r="M181" s="4"/>
    </row>
    <row r="182" spans="1:13" x14ac:dyDescent="0.35">
      <c r="A182" s="4"/>
      <c r="B182" s="10" t="s">
        <v>7</v>
      </c>
      <c r="C182" s="76" t="s">
        <v>166</v>
      </c>
      <c r="D182" s="3" t="s">
        <v>57</v>
      </c>
      <c r="E182" s="36">
        <v>18.621834638727076</v>
      </c>
      <c r="F182" s="36">
        <v>8.5873511670577631</v>
      </c>
      <c r="G182" s="36">
        <v>125.53110323283927</v>
      </c>
      <c r="H182" s="3">
        <v>1</v>
      </c>
      <c r="I182" s="3">
        <v>180</v>
      </c>
      <c r="J182" s="49">
        <f t="shared" si="7"/>
        <v>2.9243347975389873</v>
      </c>
      <c r="K182" s="49">
        <f t="shared" si="8"/>
        <v>2.1502903260512927</v>
      </c>
      <c r="L182" s="49">
        <f t="shared" si="9"/>
        <v>11.204066370422806</v>
      </c>
      <c r="M182" s="4"/>
    </row>
    <row r="183" spans="1:13" x14ac:dyDescent="0.35">
      <c r="A183" s="4"/>
      <c r="B183" s="10" t="s">
        <v>7</v>
      </c>
      <c r="C183" s="76" t="s">
        <v>166</v>
      </c>
      <c r="D183" s="3" t="s">
        <v>57</v>
      </c>
      <c r="E183" s="36">
        <v>18.660499733752921</v>
      </c>
      <c r="F183" s="36">
        <v>10.149360821879799</v>
      </c>
      <c r="G183" s="36">
        <v>148.67283375784351</v>
      </c>
      <c r="H183" s="3">
        <v>1</v>
      </c>
      <c r="I183" s="3">
        <v>181</v>
      </c>
      <c r="J183" s="49">
        <f t="shared" si="7"/>
        <v>2.9264089760762908</v>
      </c>
      <c r="K183" s="49">
        <f t="shared" si="8"/>
        <v>2.3174107302910874</v>
      </c>
      <c r="L183" s="49">
        <f t="shared" si="9"/>
        <v>12.193146999763577</v>
      </c>
      <c r="M183" s="4"/>
    </row>
    <row r="184" spans="1:13" x14ac:dyDescent="0.35">
      <c r="A184" s="4"/>
      <c r="B184" s="10" t="s">
        <v>7</v>
      </c>
      <c r="C184" s="76" t="s">
        <v>166</v>
      </c>
      <c r="D184" s="3" t="s">
        <v>57</v>
      </c>
      <c r="E184" s="36">
        <v>18.679625272313029</v>
      </c>
      <c r="F184" s="36">
        <v>9.0704313609687528</v>
      </c>
      <c r="G184" s="36">
        <v>133.00432322168908</v>
      </c>
      <c r="H184" s="3">
        <v>1</v>
      </c>
      <c r="I184" s="3">
        <v>182</v>
      </c>
      <c r="J184" s="49">
        <f t="shared" si="7"/>
        <v>2.9274333722308032</v>
      </c>
      <c r="K184" s="49">
        <f t="shared" si="8"/>
        <v>2.205019822088623</v>
      </c>
      <c r="L184" s="49">
        <f t="shared" si="9"/>
        <v>11.532750028579006</v>
      </c>
      <c r="M184" s="4"/>
    </row>
    <row r="185" spans="1:13" x14ac:dyDescent="0.35">
      <c r="A185" s="4"/>
      <c r="B185" s="10" t="s">
        <v>7</v>
      </c>
      <c r="C185" s="76" t="s">
        <v>166</v>
      </c>
      <c r="D185" s="3" t="s">
        <v>57</v>
      </c>
      <c r="E185" s="36">
        <v>18.760515060007315</v>
      </c>
      <c r="F185" s="36">
        <v>7.6921160972291487</v>
      </c>
      <c r="G185" s="36">
        <v>113.28182701003283</v>
      </c>
      <c r="H185" s="3">
        <v>1</v>
      </c>
      <c r="I185" s="3">
        <v>183</v>
      </c>
      <c r="J185" s="49">
        <f t="shared" si="7"/>
        <v>2.9317543984254613</v>
      </c>
      <c r="K185" s="49">
        <f t="shared" si="8"/>
        <v>2.0401959208561506</v>
      </c>
      <c r="L185" s="49">
        <f t="shared" si="9"/>
        <v>10.643393585226134</v>
      </c>
      <c r="M185" s="4"/>
    </row>
    <row r="186" spans="1:13" x14ac:dyDescent="0.35">
      <c r="A186" s="4"/>
      <c r="B186" s="10" t="s">
        <v>7</v>
      </c>
      <c r="C186" s="76" t="s">
        <v>171</v>
      </c>
      <c r="D186" s="3" t="s">
        <v>57</v>
      </c>
      <c r="E186" s="36">
        <v>18.892578577876463</v>
      </c>
      <c r="F186" s="36">
        <v>8.9115725363975198</v>
      </c>
      <c r="G186" s="36">
        <v>132.16462875112376</v>
      </c>
      <c r="H186" s="3">
        <v>1</v>
      </c>
      <c r="I186" s="3">
        <v>184</v>
      </c>
      <c r="J186" s="49">
        <f t="shared" si="7"/>
        <v>2.9387691771141697</v>
      </c>
      <c r="K186" s="49">
        <f t="shared" si="8"/>
        <v>2.187350717088155</v>
      </c>
      <c r="L186" s="49">
        <f t="shared" si="9"/>
        <v>11.496287607359331</v>
      </c>
      <c r="M186" s="4"/>
    </row>
    <row r="187" spans="1:13" x14ac:dyDescent="0.35">
      <c r="A187" s="4"/>
      <c r="B187" s="10" t="s">
        <v>7</v>
      </c>
      <c r="C187" s="76" t="s">
        <v>171</v>
      </c>
      <c r="D187" s="3" t="s">
        <v>57</v>
      </c>
      <c r="E187" s="36">
        <v>18.911819064328299</v>
      </c>
      <c r="F187" s="36">
        <v>7.9616220116913796</v>
      </c>
      <c r="G187" s="36">
        <v>118.19647263078947</v>
      </c>
      <c r="H187" s="3">
        <v>1</v>
      </c>
      <c r="I187" s="3">
        <v>185</v>
      </c>
      <c r="J187" s="49">
        <f t="shared" si="7"/>
        <v>2.9397870739363974</v>
      </c>
      <c r="K187" s="49">
        <f t="shared" si="8"/>
        <v>2.0746327494109287</v>
      </c>
      <c r="L187" s="49">
        <f t="shared" si="9"/>
        <v>10.871820115821889</v>
      </c>
      <c r="M187" s="4"/>
    </row>
    <row r="188" spans="1:13" x14ac:dyDescent="0.35">
      <c r="A188" s="4"/>
      <c r="B188" s="10" t="s">
        <v>7</v>
      </c>
      <c r="C188" s="76" t="s">
        <v>171</v>
      </c>
      <c r="D188" s="3" t="s">
        <v>57</v>
      </c>
      <c r="E188" s="36">
        <v>18.964193901235998</v>
      </c>
      <c r="F188" s="36">
        <v>9.4307011976864334</v>
      </c>
      <c r="G188" s="36">
        <v>140.39383221797212</v>
      </c>
      <c r="H188" s="3">
        <v>1</v>
      </c>
      <c r="I188" s="3">
        <v>186</v>
      </c>
      <c r="J188" s="49">
        <f t="shared" si="7"/>
        <v>2.9425526696889288</v>
      </c>
      <c r="K188" s="49">
        <f t="shared" si="8"/>
        <v>2.243970452066133</v>
      </c>
      <c r="L188" s="49">
        <f t="shared" si="9"/>
        <v>11.848790327201005</v>
      </c>
      <c r="M188" s="4"/>
    </row>
    <row r="189" spans="1:13" x14ac:dyDescent="0.35">
      <c r="A189" s="4"/>
      <c r="B189" s="10" t="s">
        <v>7</v>
      </c>
      <c r="C189" s="76" t="s">
        <v>166</v>
      </c>
      <c r="D189" s="3" t="s">
        <v>57</v>
      </c>
      <c r="E189" s="36">
        <v>18.977787682555117</v>
      </c>
      <c r="F189" s="36">
        <v>7.5340361063035486</v>
      </c>
      <c r="G189" s="36">
        <v>112.23878003023441</v>
      </c>
      <c r="H189" s="3">
        <v>1</v>
      </c>
      <c r="I189" s="3">
        <v>187</v>
      </c>
      <c r="J189" s="49">
        <f t="shared" si="7"/>
        <v>2.9432692259326108</v>
      </c>
      <c r="K189" s="49">
        <f t="shared" si="8"/>
        <v>2.0194309017064076</v>
      </c>
      <c r="L189" s="49">
        <f t="shared" si="9"/>
        <v>10.594280533865167</v>
      </c>
      <c r="M189" s="4"/>
    </row>
    <row r="190" spans="1:13" x14ac:dyDescent="0.35">
      <c r="A190" s="4"/>
      <c r="B190" s="10" t="s">
        <v>7</v>
      </c>
      <c r="C190" s="76" t="s">
        <v>166</v>
      </c>
      <c r="D190" s="3" t="s">
        <v>57</v>
      </c>
      <c r="E190" s="36">
        <v>18.997638019628106</v>
      </c>
      <c r="F190" s="36">
        <v>7.7529107472030701</v>
      </c>
      <c r="G190" s="36">
        <v>115.62028869947099</v>
      </c>
      <c r="H190" s="3">
        <v>1</v>
      </c>
      <c r="I190" s="3">
        <v>188</v>
      </c>
      <c r="J190" s="49">
        <f t="shared" si="7"/>
        <v>2.9443146566823053</v>
      </c>
      <c r="K190" s="49">
        <f t="shared" si="8"/>
        <v>2.0480683531369026</v>
      </c>
      <c r="L190" s="49">
        <f t="shared" si="9"/>
        <v>10.752687510546886</v>
      </c>
      <c r="M190" s="4"/>
    </row>
    <row r="191" spans="1:13" x14ac:dyDescent="0.35">
      <c r="A191" s="4"/>
      <c r="B191" s="10" t="s">
        <v>7</v>
      </c>
      <c r="C191" s="76" t="s">
        <v>171</v>
      </c>
      <c r="D191" s="3" t="s">
        <v>57</v>
      </c>
      <c r="E191" s="36">
        <v>19.113885667985109</v>
      </c>
      <c r="F191" s="36">
        <v>9.8296414017480664</v>
      </c>
      <c r="G191" s="36">
        <v>147.48787389958977</v>
      </c>
      <c r="H191" s="3">
        <v>1</v>
      </c>
      <c r="I191" s="3">
        <v>189</v>
      </c>
      <c r="J191" s="49">
        <f t="shared" si="7"/>
        <v>2.9504150692411399</v>
      </c>
      <c r="K191" s="49">
        <f t="shared" si="8"/>
        <v>2.2854024535087269</v>
      </c>
      <c r="L191" s="49">
        <f t="shared" si="9"/>
        <v>12.144458567576809</v>
      </c>
      <c r="M191" s="4"/>
    </row>
    <row r="192" spans="1:13" x14ac:dyDescent="0.35">
      <c r="A192" s="4"/>
      <c r="B192" s="10" t="s">
        <v>7</v>
      </c>
      <c r="C192" s="76" t="s">
        <v>171</v>
      </c>
      <c r="D192" s="3" t="s">
        <v>57</v>
      </c>
      <c r="E192" s="36">
        <v>19.116998988568099</v>
      </c>
      <c r="F192" s="36">
        <v>9.0937299868880181</v>
      </c>
      <c r="G192" s="36">
        <v>136.46818916489497</v>
      </c>
      <c r="H192" s="3">
        <v>1</v>
      </c>
      <c r="I192" s="3">
        <v>190</v>
      </c>
      <c r="J192" s="49">
        <f t="shared" si="7"/>
        <v>2.9505779386394204</v>
      </c>
      <c r="K192" s="49">
        <f t="shared" si="8"/>
        <v>2.2075851636147621</v>
      </c>
      <c r="L192" s="49">
        <f t="shared" si="9"/>
        <v>11.681959988156738</v>
      </c>
      <c r="M192" s="4"/>
    </row>
    <row r="193" spans="1:16" x14ac:dyDescent="0.35">
      <c r="A193" s="4"/>
      <c r="B193" s="10" t="s">
        <v>7</v>
      </c>
      <c r="C193" s="76" t="s">
        <v>166</v>
      </c>
      <c r="D193" s="3" t="s">
        <v>57</v>
      </c>
      <c r="E193" s="36">
        <v>19.149485641396026</v>
      </c>
      <c r="F193" s="36">
        <v>8.6990488024901964</v>
      </c>
      <c r="G193" s="36">
        <v>130.7671134576151</v>
      </c>
      <c r="H193" s="3">
        <v>1</v>
      </c>
      <c r="I193" s="3">
        <v>191</v>
      </c>
      <c r="J193" s="49">
        <f t="shared" si="7"/>
        <v>2.9522758558088067</v>
      </c>
      <c r="K193" s="49">
        <f t="shared" si="8"/>
        <v>2.1632136866361411</v>
      </c>
      <c r="L193" s="49">
        <f t="shared" si="9"/>
        <v>11.435344920797759</v>
      </c>
      <c r="M193" s="4"/>
    </row>
    <row r="194" spans="1:16" x14ac:dyDescent="0.35">
      <c r="A194" s="4"/>
      <c r="B194" s="10" t="s">
        <v>7</v>
      </c>
      <c r="C194" s="76" t="s">
        <v>167</v>
      </c>
      <c r="D194" s="3" t="s">
        <v>57</v>
      </c>
      <c r="E194" s="36">
        <v>19.155700204645271</v>
      </c>
      <c r="F194" s="36">
        <v>7.8604834492293465</v>
      </c>
      <c r="G194" s="36">
        <v>118.1998555673555</v>
      </c>
      <c r="H194" s="3">
        <v>1</v>
      </c>
      <c r="I194" s="3">
        <v>192</v>
      </c>
      <c r="J194" s="49">
        <f t="shared" si="7"/>
        <v>2.9526003321514485</v>
      </c>
      <c r="K194" s="49">
        <f t="shared" si="8"/>
        <v>2.0618481120851446</v>
      </c>
      <c r="L194" s="49">
        <f t="shared" si="9"/>
        <v>10.871975697514941</v>
      </c>
      <c r="M194" s="4"/>
    </row>
    <row r="195" spans="1:16" x14ac:dyDescent="0.35">
      <c r="A195" s="4"/>
      <c r="B195" s="10" t="s">
        <v>7</v>
      </c>
      <c r="C195" s="76" t="s">
        <v>166</v>
      </c>
      <c r="D195" s="3" t="s">
        <v>57</v>
      </c>
      <c r="E195" s="36">
        <v>19.235275546063704</v>
      </c>
      <c r="F195" s="36">
        <v>11.525845961124096</v>
      </c>
      <c r="G195" s="36">
        <v>174.03671602651036</v>
      </c>
      <c r="H195" s="3">
        <v>1</v>
      </c>
      <c r="I195" s="3">
        <v>193</v>
      </c>
      <c r="J195" s="49">
        <f t="shared" si="7"/>
        <v>2.9567458613454121</v>
      </c>
      <c r="K195" s="49">
        <f t="shared" si="8"/>
        <v>2.4445919884556306</v>
      </c>
      <c r="L195" s="49">
        <f t="shared" si="9"/>
        <v>13.192297602256794</v>
      </c>
      <c r="M195" s="4"/>
    </row>
    <row r="196" spans="1:16" x14ac:dyDescent="0.35">
      <c r="A196" s="4"/>
      <c r="B196" s="10" t="s">
        <v>7</v>
      </c>
      <c r="C196" s="76" t="s">
        <v>165</v>
      </c>
      <c r="D196" s="3" t="s">
        <v>57</v>
      </c>
      <c r="E196" s="36">
        <v>19.292942371110634</v>
      </c>
      <c r="F196" s="36">
        <v>8.2927679372989207</v>
      </c>
      <c r="G196" s="36">
        <v>125.59363672037213</v>
      </c>
      <c r="H196" s="3">
        <v>1</v>
      </c>
      <c r="I196" s="3">
        <v>194</v>
      </c>
      <c r="J196" s="49">
        <f t="shared" ref="J196:J259" si="10">LN(E196)</f>
        <v>2.9597393487801766</v>
      </c>
      <c r="K196" s="49">
        <f t="shared" ref="K196:K259" si="11">LN(F196)</f>
        <v>2.1153838021158724</v>
      </c>
      <c r="L196" s="49">
        <f t="shared" ref="L196:L259" si="12">SQRT(G196)</f>
        <v>11.206856683315449</v>
      </c>
      <c r="M196" s="4"/>
    </row>
    <row r="197" spans="1:16" x14ac:dyDescent="0.35">
      <c r="A197" s="4"/>
      <c r="B197" s="10" t="s">
        <v>7</v>
      </c>
      <c r="C197" s="76" t="s">
        <v>166</v>
      </c>
      <c r="D197" s="3" t="s">
        <v>57</v>
      </c>
      <c r="E197" s="36">
        <v>19.386967280579732</v>
      </c>
      <c r="F197" s="36">
        <v>9.6832458444670682</v>
      </c>
      <c r="G197" s="36">
        <v>147.36708472984677</v>
      </c>
      <c r="H197" s="3">
        <v>1</v>
      </c>
      <c r="I197" s="3">
        <v>195</v>
      </c>
      <c r="J197" s="49">
        <f t="shared" si="10"/>
        <v>2.9646010506566589</v>
      </c>
      <c r="K197" s="49">
        <f t="shared" si="11"/>
        <v>2.2703971595941996</v>
      </c>
      <c r="L197" s="49">
        <f t="shared" si="12"/>
        <v>12.139484533119466</v>
      </c>
      <c r="M197" s="4"/>
    </row>
    <row r="198" spans="1:16" x14ac:dyDescent="0.35">
      <c r="A198" s="4"/>
      <c r="B198" s="10" t="s">
        <v>7</v>
      </c>
      <c r="C198" s="76" t="s">
        <v>171</v>
      </c>
      <c r="D198" s="3" t="s">
        <v>57</v>
      </c>
      <c r="E198" s="36">
        <v>19.426832612128557</v>
      </c>
      <c r="F198" s="36">
        <v>8.7430257959585411</v>
      </c>
      <c r="G198" s="36">
        <v>133.33169944936276</v>
      </c>
      <c r="H198" s="3">
        <v>1</v>
      </c>
      <c r="I198" s="3">
        <v>196</v>
      </c>
      <c r="J198" s="49">
        <f t="shared" si="10"/>
        <v>2.9666552347704145</v>
      </c>
      <c r="K198" s="49">
        <f t="shared" si="11"/>
        <v>2.1682563306643248</v>
      </c>
      <c r="L198" s="49">
        <f t="shared" si="12"/>
        <v>11.546934634324504</v>
      </c>
      <c r="M198" s="4"/>
    </row>
    <row r="199" spans="1:16" x14ac:dyDescent="0.35">
      <c r="A199" s="4"/>
      <c r="B199" s="10" t="s">
        <v>7</v>
      </c>
      <c r="C199" s="76" t="s">
        <v>167</v>
      </c>
      <c r="D199" s="3" t="s">
        <v>57</v>
      </c>
      <c r="E199" s="36">
        <v>19.557439769669347</v>
      </c>
      <c r="F199" s="36">
        <v>9.1205948311975096</v>
      </c>
      <c r="G199" s="36">
        <v>140.02475499864175</v>
      </c>
      <c r="H199" s="3">
        <v>1</v>
      </c>
      <c r="I199" s="3">
        <v>197</v>
      </c>
      <c r="J199" s="49">
        <f t="shared" si="10"/>
        <v>2.9733557649184821</v>
      </c>
      <c r="K199" s="49">
        <f t="shared" si="11"/>
        <v>2.2105350246783559</v>
      </c>
      <c r="L199" s="49">
        <f t="shared" si="12"/>
        <v>11.833205609581951</v>
      </c>
      <c r="M199" s="4"/>
    </row>
    <row r="200" spans="1:16" x14ac:dyDescent="0.35">
      <c r="A200" s="4"/>
      <c r="B200" s="10" t="s">
        <v>7</v>
      </c>
      <c r="C200" s="76" t="s">
        <v>171</v>
      </c>
      <c r="D200" s="3" t="s">
        <v>57</v>
      </c>
      <c r="E200" s="36">
        <v>19.76160482732789</v>
      </c>
      <c r="F200" s="36">
        <v>6.9932860690819343</v>
      </c>
      <c r="G200" s="36">
        <v>108.48586625719874</v>
      </c>
      <c r="H200" s="3">
        <v>1</v>
      </c>
      <c r="I200" s="3">
        <v>198</v>
      </c>
      <c r="J200" s="49">
        <f t="shared" si="10"/>
        <v>2.9837409049797734</v>
      </c>
      <c r="K200" s="49">
        <f t="shared" si="11"/>
        <v>1.9449505558046483</v>
      </c>
      <c r="L200" s="49">
        <f t="shared" si="12"/>
        <v>10.415654864539183</v>
      </c>
      <c r="M200" s="4"/>
    </row>
    <row r="201" spans="1:16" x14ac:dyDescent="0.35">
      <c r="A201" s="4"/>
      <c r="B201" s="10" t="s">
        <v>7</v>
      </c>
      <c r="C201" s="76" t="s">
        <v>167</v>
      </c>
      <c r="D201" s="3" t="s">
        <v>57</v>
      </c>
      <c r="E201" s="36">
        <v>19.780000008901002</v>
      </c>
      <c r="F201" s="36">
        <v>7.4750000033637507</v>
      </c>
      <c r="G201" s="36">
        <v>116.06656760445993</v>
      </c>
      <c r="H201" s="3">
        <v>1</v>
      </c>
      <c r="I201" s="3">
        <v>199</v>
      </c>
      <c r="J201" s="49">
        <f t="shared" si="10"/>
        <v>2.9846713266445661</v>
      </c>
      <c r="K201" s="49">
        <f t="shared" si="11"/>
        <v>2.0115641197267502</v>
      </c>
      <c r="L201" s="49">
        <f t="shared" si="12"/>
        <v>10.773419494499411</v>
      </c>
      <c r="M201" s="4"/>
      <c r="N201" s="4"/>
      <c r="O201" s="4"/>
      <c r="P201" s="4"/>
    </row>
    <row r="202" spans="1:16" x14ac:dyDescent="0.35">
      <c r="A202" s="4"/>
      <c r="B202" s="10" t="s">
        <v>7</v>
      </c>
      <c r="C202" s="76" t="s">
        <v>167</v>
      </c>
      <c r="D202" s="3" t="s">
        <v>57</v>
      </c>
      <c r="E202" s="36">
        <v>19.983876634912953</v>
      </c>
      <c r="F202" s="36">
        <v>9.9227075482760316</v>
      </c>
      <c r="G202" s="36">
        <v>155.66091837031823</v>
      </c>
      <c r="H202" s="3">
        <v>1</v>
      </c>
      <c r="I202" s="3">
        <v>200</v>
      </c>
      <c r="J202" s="49">
        <f t="shared" si="10"/>
        <v>2.9949257801712608</v>
      </c>
      <c r="K202" s="49">
        <f t="shared" si="11"/>
        <v>2.2948258223901679</v>
      </c>
      <c r="L202" s="49">
        <f t="shared" si="12"/>
        <v>12.476414483749657</v>
      </c>
      <c r="M202" s="4"/>
      <c r="N202" s="12" t="s">
        <v>7</v>
      </c>
      <c r="O202" s="24" t="s">
        <v>62</v>
      </c>
      <c r="P202" s="4"/>
    </row>
    <row r="203" spans="1:16" x14ac:dyDescent="0.35">
      <c r="A203" s="4"/>
      <c r="B203" s="10" t="s">
        <v>7</v>
      </c>
      <c r="C203" s="76" t="s">
        <v>169</v>
      </c>
      <c r="D203" s="3" t="s">
        <v>58</v>
      </c>
      <c r="E203" s="36">
        <v>12.293709779233517</v>
      </c>
      <c r="F203" s="36">
        <v>6.291456511462524</v>
      </c>
      <c r="G203" s="36">
        <v>60.716092245862534</v>
      </c>
      <c r="H203" s="3">
        <v>2</v>
      </c>
      <c r="I203" s="3">
        <v>1</v>
      </c>
      <c r="J203" s="49">
        <f t="shared" si="10"/>
        <v>2.5090877315064448</v>
      </c>
      <c r="K203" s="49">
        <f t="shared" si="11"/>
        <v>1.8391926037574626</v>
      </c>
      <c r="L203" s="49">
        <f t="shared" si="12"/>
        <v>7.7920531470121874</v>
      </c>
      <c r="M203" s="4"/>
      <c r="N203" s="27">
        <f>MIN(E203:E362)</f>
        <v>12.293709779233517</v>
      </c>
      <c r="O203" t="s">
        <v>0</v>
      </c>
      <c r="P203" s="4"/>
    </row>
    <row r="204" spans="1:16" x14ac:dyDescent="0.35">
      <c r="A204" s="4"/>
      <c r="B204" s="10" t="s">
        <v>7</v>
      </c>
      <c r="C204" s="76" t="s">
        <v>169</v>
      </c>
      <c r="D204" s="3" t="s">
        <v>58</v>
      </c>
      <c r="E204" s="36">
        <v>13.662271047230467</v>
      </c>
      <c r="F204" s="36">
        <v>7.8915476971281677</v>
      </c>
      <c r="G204" s="36">
        <v>84.635923941945265</v>
      </c>
      <c r="H204" s="3">
        <v>2</v>
      </c>
      <c r="I204" s="3">
        <v>2</v>
      </c>
      <c r="J204" s="49">
        <f t="shared" si="10"/>
        <v>2.6146380956115007</v>
      </c>
      <c r="K204" s="49">
        <f t="shared" si="11"/>
        <v>2.0657922749528903</v>
      </c>
      <c r="L204" s="49">
        <f t="shared" si="12"/>
        <v>9.1997784724386307</v>
      </c>
      <c r="M204" s="4"/>
      <c r="N204" s="27">
        <f>PERCENTILE(E203:E362,0.05)</f>
        <v>16.10004101152612</v>
      </c>
      <c r="O204" t="s">
        <v>1</v>
      </c>
      <c r="P204" s="4"/>
    </row>
    <row r="205" spans="1:16" x14ac:dyDescent="0.35">
      <c r="A205" s="4"/>
      <c r="B205" s="10" t="s">
        <v>7</v>
      </c>
      <c r="C205" s="76" t="s">
        <v>171</v>
      </c>
      <c r="D205" s="3" t="s">
        <v>58</v>
      </c>
      <c r="E205" s="36">
        <v>15.27206928382374</v>
      </c>
      <c r="F205" s="36">
        <v>8.4640312537511253</v>
      </c>
      <c r="G205" s="36">
        <v>101.47166830627332</v>
      </c>
      <c r="H205" s="3">
        <v>2</v>
      </c>
      <c r="I205" s="3">
        <v>3</v>
      </c>
      <c r="J205" s="49">
        <f t="shared" si="10"/>
        <v>2.7260256230700275</v>
      </c>
      <c r="K205" s="49">
        <f t="shared" si="11"/>
        <v>2.1358255676600626</v>
      </c>
      <c r="L205" s="49">
        <f t="shared" si="12"/>
        <v>10.073314663320774</v>
      </c>
      <c r="M205" s="4"/>
      <c r="N205" s="27">
        <f>AVERAGE(E203:E362)</f>
        <v>18.515073869467066</v>
      </c>
      <c r="O205" t="s">
        <v>34</v>
      </c>
      <c r="P205" s="4"/>
    </row>
    <row r="206" spans="1:16" x14ac:dyDescent="0.35">
      <c r="A206" s="4"/>
      <c r="B206" s="10" t="s">
        <v>7</v>
      </c>
      <c r="C206" s="76" t="s">
        <v>169</v>
      </c>
      <c r="D206" s="3" t="s">
        <v>58</v>
      </c>
      <c r="E206" s="36">
        <v>15.286350944888886</v>
      </c>
      <c r="F206" s="36">
        <v>10.020189623473389</v>
      </c>
      <c r="G206" s="36">
        <v>120.24012606821736</v>
      </c>
      <c r="H206" s="3">
        <v>2</v>
      </c>
      <c r="I206" s="3">
        <v>4</v>
      </c>
      <c r="J206" s="49">
        <f t="shared" si="10"/>
        <v>2.726960335139438</v>
      </c>
      <c r="K206" s="49">
        <f t="shared" si="11"/>
        <v>2.3046020199759947</v>
      </c>
      <c r="L206" s="49">
        <f t="shared" si="12"/>
        <v>10.965405877951685</v>
      </c>
      <c r="M206" s="4"/>
      <c r="N206" s="27">
        <f>PERCENTILE(E203:E362,0.95)</f>
        <v>21.710669898547515</v>
      </c>
      <c r="O206" t="s">
        <v>2</v>
      </c>
      <c r="P206" s="4"/>
    </row>
    <row r="207" spans="1:16" x14ac:dyDescent="0.35">
      <c r="A207" s="4"/>
      <c r="B207" s="10" t="s">
        <v>7</v>
      </c>
      <c r="C207" s="76" t="s">
        <v>171</v>
      </c>
      <c r="D207" s="3" t="s">
        <v>58</v>
      </c>
      <c r="E207" s="36">
        <v>15.295432331600022</v>
      </c>
      <c r="F207" s="36">
        <v>8.395000003777751</v>
      </c>
      <c r="G207" s="36">
        <v>100.79804626802816</v>
      </c>
      <c r="H207" s="3">
        <v>2</v>
      </c>
      <c r="I207" s="3">
        <v>5</v>
      </c>
      <c r="J207" s="49">
        <f t="shared" si="10"/>
        <v>2.7275542434080284</v>
      </c>
      <c r="K207" s="49">
        <f t="shared" si="11"/>
        <v>2.1276362909795044</v>
      </c>
      <c r="L207" s="49">
        <f t="shared" si="12"/>
        <v>10.039823019756282</v>
      </c>
      <c r="M207" s="4"/>
      <c r="N207" s="27">
        <f>MAX(E203:E362)</f>
        <v>23.44195385403215</v>
      </c>
      <c r="O207" t="s">
        <v>3</v>
      </c>
      <c r="P207" s="4"/>
    </row>
    <row r="208" spans="1:16" x14ac:dyDescent="0.35">
      <c r="A208" s="4"/>
      <c r="B208" s="10" t="s">
        <v>7</v>
      </c>
      <c r="C208" s="76" t="s">
        <v>169</v>
      </c>
      <c r="D208" s="3" t="s">
        <v>58</v>
      </c>
      <c r="E208" s="36">
        <v>15.446430824456925</v>
      </c>
      <c r="F208" s="36">
        <v>9.5919927586923102</v>
      </c>
      <c r="G208" s="36">
        <v>116.30721130342853</v>
      </c>
      <c r="H208" s="3">
        <v>2</v>
      </c>
      <c r="I208" s="3">
        <v>6</v>
      </c>
      <c r="J208" s="49">
        <f t="shared" si="10"/>
        <v>2.7373779620575145</v>
      </c>
      <c r="K208" s="49">
        <f t="shared" si="11"/>
        <v>2.2609286627929337</v>
      </c>
      <c r="L208" s="49">
        <f t="shared" si="12"/>
        <v>10.784582110746273</v>
      </c>
      <c r="M208" s="4"/>
      <c r="N208" s="28">
        <v>160</v>
      </c>
      <c r="O208" t="s">
        <v>4</v>
      </c>
      <c r="P208" s="4"/>
    </row>
    <row r="209" spans="1:16" x14ac:dyDescent="0.35">
      <c r="A209" s="4"/>
      <c r="B209" s="10" t="s">
        <v>7</v>
      </c>
      <c r="C209" s="76" t="s">
        <v>171</v>
      </c>
      <c r="D209" s="3" t="s">
        <v>58</v>
      </c>
      <c r="E209" s="36">
        <v>15.617152436328013</v>
      </c>
      <c r="F209" s="36">
        <v>8.3285728106578159</v>
      </c>
      <c r="G209" s="36">
        <v>102.10384406146348</v>
      </c>
      <c r="H209" s="3">
        <v>2</v>
      </c>
      <c r="I209" s="3">
        <v>7</v>
      </c>
      <c r="J209" s="49">
        <f t="shared" si="10"/>
        <v>2.7483698253806566</v>
      </c>
      <c r="K209" s="49">
        <f t="shared" si="11"/>
        <v>2.1196921102463118</v>
      </c>
      <c r="L209" s="49">
        <f t="shared" si="12"/>
        <v>10.104644677645201</v>
      </c>
      <c r="M209" s="4"/>
      <c r="N209" s="27">
        <f>STDEVA(E203:E362)</f>
        <v>1.7002754131616149</v>
      </c>
      <c r="O209" t="s">
        <v>54</v>
      </c>
      <c r="P209" s="4"/>
    </row>
    <row r="210" spans="1:16" x14ac:dyDescent="0.35">
      <c r="A210" s="4"/>
      <c r="B210" s="10" t="s">
        <v>7</v>
      </c>
      <c r="C210" s="76" t="s">
        <v>171</v>
      </c>
      <c r="D210" s="3" t="s">
        <v>58</v>
      </c>
      <c r="E210" s="36">
        <v>15.905792977016105</v>
      </c>
      <c r="F210" s="36">
        <v>8.8460344262515225</v>
      </c>
      <c r="G210" s="36">
        <v>110.45200591743863</v>
      </c>
      <c r="H210" s="3">
        <v>2</v>
      </c>
      <c r="I210" s="3">
        <v>8</v>
      </c>
      <c r="J210" s="49">
        <f t="shared" si="10"/>
        <v>2.7666833810482623</v>
      </c>
      <c r="K210" s="49">
        <f t="shared" si="11"/>
        <v>2.17996927116946</v>
      </c>
      <c r="L210" s="49">
        <f t="shared" si="12"/>
        <v>10.5096149271721</v>
      </c>
      <c r="M210" s="4"/>
      <c r="N210" s="4"/>
      <c r="O210" s="4"/>
      <c r="P210" s="4"/>
    </row>
    <row r="211" spans="1:16" x14ac:dyDescent="0.35">
      <c r="A211" s="4"/>
      <c r="B211" s="10" t="s">
        <v>7</v>
      </c>
      <c r="C211" s="76" t="s">
        <v>171</v>
      </c>
      <c r="D211" s="3" t="s">
        <v>58</v>
      </c>
      <c r="E211" s="36">
        <v>16.110264592289806</v>
      </c>
      <c r="F211" s="36">
        <v>10.097104787599086</v>
      </c>
      <c r="G211" s="36">
        <v>127.69361834927349</v>
      </c>
      <c r="H211" s="3">
        <v>2</v>
      </c>
      <c r="I211" s="3">
        <v>9</v>
      </c>
      <c r="J211" s="49">
        <f t="shared" si="10"/>
        <v>2.7794566211564176</v>
      </c>
      <c r="K211" s="49">
        <f t="shared" si="11"/>
        <v>2.312248728060744</v>
      </c>
      <c r="L211" s="49">
        <f t="shared" si="12"/>
        <v>11.300160102815955</v>
      </c>
      <c r="M211" s="4"/>
    </row>
    <row r="212" spans="1:16" x14ac:dyDescent="0.35">
      <c r="A212" s="4"/>
      <c r="B212" s="10" t="s">
        <v>7</v>
      </c>
      <c r="C212" s="76" t="s">
        <v>169</v>
      </c>
      <c r="D212" s="3" t="s">
        <v>58</v>
      </c>
      <c r="E212" s="36">
        <v>16.133643427145188</v>
      </c>
      <c r="F212" s="36">
        <v>6.7331493404499634</v>
      </c>
      <c r="G212" s="36">
        <v>85.274731021421957</v>
      </c>
      <c r="H212" s="3">
        <v>2</v>
      </c>
      <c r="I212" s="3">
        <v>10</v>
      </c>
      <c r="J212" s="49">
        <f t="shared" si="10"/>
        <v>2.7809067455605785</v>
      </c>
      <c r="K212" s="49">
        <f t="shared" si="11"/>
        <v>1.9070429896899483</v>
      </c>
      <c r="L212" s="49">
        <f t="shared" si="12"/>
        <v>9.2344318190900054</v>
      </c>
      <c r="M212" s="4"/>
    </row>
    <row r="213" spans="1:16" x14ac:dyDescent="0.35">
      <c r="A213" s="4"/>
      <c r="B213" s="10" t="s">
        <v>7</v>
      </c>
      <c r="C213" s="76" t="s">
        <v>171</v>
      </c>
      <c r="D213" s="3" t="s">
        <v>58</v>
      </c>
      <c r="E213" s="36">
        <v>16.240671175705256</v>
      </c>
      <c r="F213" s="36">
        <v>12.271098163388714</v>
      </c>
      <c r="G213" s="36">
        <v>156.44333313557149</v>
      </c>
      <c r="H213" s="3">
        <v>2</v>
      </c>
      <c r="I213" s="73">
        <v>11</v>
      </c>
      <c r="J213" s="49">
        <f t="shared" si="10"/>
        <v>2.7875186624328099</v>
      </c>
      <c r="K213" s="49">
        <f t="shared" si="11"/>
        <v>2.5072467545866268</v>
      </c>
      <c r="L213" s="49">
        <f t="shared" si="12"/>
        <v>12.507730934728789</v>
      </c>
      <c r="M213" s="4"/>
    </row>
    <row r="214" spans="1:16" x14ac:dyDescent="0.35">
      <c r="A214" s="4"/>
      <c r="B214" s="10" t="s">
        <v>7</v>
      </c>
      <c r="C214" s="76" t="s">
        <v>169</v>
      </c>
      <c r="D214" s="3" t="s">
        <v>58</v>
      </c>
      <c r="E214" s="36">
        <v>16.338906029482633</v>
      </c>
      <c r="F214" s="36">
        <v>10.208476874333003</v>
      </c>
      <c r="G214" s="36">
        <v>130.93434531779073</v>
      </c>
      <c r="H214" s="3">
        <v>2</v>
      </c>
      <c r="I214" s="73">
        <v>12</v>
      </c>
      <c r="J214" s="49">
        <f t="shared" si="10"/>
        <v>2.7935491367305154</v>
      </c>
      <c r="K214" s="49">
        <f t="shared" si="11"/>
        <v>2.3232184412570756</v>
      </c>
      <c r="L214" s="49">
        <f t="shared" si="12"/>
        <v>11.44265464469634</v>
      </c>
      <c r="M214" s="4"/>
    </row>
    <row r="215" spans="1:16" x14ac:dyDescent="0.35">
      <c r="A215" s="4"/>
      <c r="B215" s="10" t="s">
        <v>7</v>
      </c>
      <c r="C215" s="76" t="s">
        <v>167</v>
      </c>
      <c r="D215" s="3" t="s">
        <v>58</v>
      </c>
      <c r="E215" s="36">
        <v>16.422064433033864</v>
      </c>
      <c r="F215" s="36">
        <v>11.642862625746325</v>
      </c>
      <c r="G215" s="36">
        <v>150.09187457659988</v>
      </c>
      <c r="H215" s="3">
        <v>2</v>
      </c>
      <c r="I215" s="73">
        <v>13</v>
      </c>
      <c r="J215" s="49">
        <f t="shared" si="10"/>
        <v>2.7986258228590888</v>
      </c>
      <c r="K215" s="49">
        <f t="shared" si="11"/>
        <v>2.4546933421143899</v>
      </c>
      <c r="L215" s="49">
        <f t="shared" si="12"/>
        <v>12.251198903642038</v>
      </c>
      <c r="M215" s="4"/>
    </row>
    <row r="216" spans="1:16" x14ac:dyDescent="0.35">
      <c r="A216" s="4"/>
      <c r="B216" s="10" t="s">
        <v>7</v>
      </c>
      <c r="C216" s="76" t="s">
        <v>171</v>
      </c>
      <c r="D216" s="3" t="s">
        <v>58</v>
      </c>
      <c r="E216" s="36">
        <v>16.529624927562807</v>
      </c>
      <c r="F216" s="36">
        <v>8.050821390288954</v>
      </c>
      <c r="G216" s="36">
        <v>104.46549048311678</v>
      </c>
      <c r="H216" s="3">
        <v>2</v>
      </c>
      <c r="I216" s="73">
        <v>14</v>
      </c>
      <c r="J216" s="49">
        <f t="shared" si="10"/>
        <v>2.8051542211679279</v>
      </c>
      <c r="K216" s="49">
        <f t="shared" si="11"/>
        <v>2.085774122285887</v>
      </c>
      <c r="L216" s="49">
        <f t="shared" si="12"/>
        <v>10.220836095110654</v>
      </c>
      <c r="M216" s="4"/>
    </row>
    <row r="217" spans="1:16" x14ac:dyDescent="0.35">
      <c r="A217" s="4"/>
      <c r="B217" s="10" t="s">
        <v>7</v>
      </c>
      <c r="C217" s="76" t="s">
        <v>169</v>
      </c>
      <c r="D217" s="3" t="s">
        <v>58</v>
      </c>
      <c r="E217" s="36">
        <v>16.555607063671189</v>
      </c>
      <c r="F217" s="36">
        <v>7.6559258129080563</v>
      </c>
      <c r="G217" s="36">
        <v>99.497572081691729</v>
      </c>
      <c r="H217" s="3">
        <v>2</v>
      </c>
      <c r="I217" s="73">
        <v>15</v>
      </c>
      <c r="J217" s="49">
        <f t="shared" si="10"/>
        <v>2.806724839832861</v>
      </c>
      <c r="K217" s="49">
        <f t="shared" si="11"/>
        <v>2.035479964044673</v>
      </c>
      <c r="L217" s="49">
        <f t="shared" si="12"/>
        <v>9.9748469703395308</v>
      </c>
      <c r="M217" s="4"/>
    </row>
    <row r="218" spans="1:16" x14ac:dyDescent="0.35">
      <c r="A218" s="4"/>
      <c r="B218" s="10" t="s">
        <v>7</v>
      </c>
      <c r="C218" s="76" t="s">
        <v>167</v>
      </c>
      <c r="D218" s="3" t="s">
        <v>58</v>
      </c>
      <c r="E218" s="36">
        <v>16.583143557465231</v>
      </c>
      <c r="F218" s="36">
        <v>10.257587440265684</v>
      </c>
      <c r="G218" s="36">
        <v>133.53089038401487</v>
      </c>
      <c r="H218" s="3">
        <v>2</v>
      </c>
      <c r="I218" s="73">
        <v>16</v>
      </c>
      <c r="J218" s="49">
        <f t="shared" si="10"/>
        <v>2.8083867311000708</v>
      </c>
      <c r="K218" s="49">
        <f t="shared" si="11"/>
        <v>2.3280176698180446</v>
      </c>
      <c r="L218" s="49">
        <f t="shared" si="12"/>
        <v>11.55555668862452</v>
      </c>
      <c r="M218" s="4"/>
    </row>
    <row r="219" spans="1:16" x14ac:dyDescent="0.35">
      <c r="A219" s="4"/>
      <c r="B219" s="10" t="s">
        <v>7</v>
      </c>
      <c r="C219" s="76" t="s">
        <v>77</v>
      </c>
      <c r="D219" s="3" t="s">
        <v>58</v>
      </c>
      <c r="E219" s="54">
        <v>16.677200957076693</v>
      </c>
      <c r="F219" s="54">
        <v>8.4175787257913957</v>
      </c>
      <c r="G219" s="54">
        <f>3.14*(0.5*E219)*(0.5*F219)</f>
        <v>110.19959680589879</v>
      </c>
      <c r="H219" s="55">
        <v>2</v>
      </c>
      <c r="I219" s="73">
        <v>17</v>
      </c>
      <c r="J219" s="49">
        <f t="shared" si="10"/>
        <v>2.8140425745204722</v>
      </c>
      <c r="K219" s="49">
        <f t="shared" si="11"/>
        <v>2.1303222246427271</v>
      </c>
      <c r="L219" s="49">
        <f t="shared" si="12"/>
        <v>10.497599573516737</v>
      </c>
      <c r="M219" s="4"/>
    </row>
    <row r="220" spans="1:16" x14ac:dyDescent="0.35">
      <c r="A220" s="4"/>
      <c r="B220" s="10" t="s">
        <v>7</v>
      </c>
      <c r="C220" s="76" t="s">
        <v>171</v>
      </c>
      <c r="D220" s="3" t="s">
        <v>58</v>
      </c>
      <c r="E220" s="36">
        <v>16.678568591169842</v>
      </c>
      <c r="F220" s="36">
        <v>12.075547612064513</v>
      </c>
      <c r="G220" s="36">
        <v>158.10123656214782</v>
      </c>
      <c r="H220" s="3">
        <v>2</v>
      </c>
      <c r="I220" s="73">
        <v>18</v>
      </c>
      <c r="J220" s="49">
        <f t="shared" si="10"/>
        <v>2.8141245773710999</v>
      </c>
      <c r="K220" s="49">
        <f t="shared" si="11"/>
        <v>2.4911825494059276</v>
      </c>
      <c r="L220" s="49">
        <f t="shared" si="12"/>
        <v>12.573831419346604</v>
      </c>
      <c r="M220" s="4"/>
    </row>
    <row r="221" spans="1:16" x14ac:dyDescent="0.35">
      <c r="A221" s="4"/>
      <c r="B221" s="10" t="s">
        <v>7</v>
      </c>
      <c r="C221" s="76" t="s">
        <v>169</v>
      </c>
      <c r="D221" s="3" t="s">
        <v>58</v>
      </c>
      <c r="E221" s="36">
        <v>16.790393838553211</v>
      </c>
      <c r="F221" s="36">
        <v>9.4300000042435013</v>
      </c>
      <c r="G221" s="36">
        <v>124.29172996551337</v>
      </c>
      <c r="H221" s="3">
        <v>2</v>
      </c>
      <c r="I221" s="73">
        <v>19</v>
      </c>
      <c r="J221" s="49">
        <f t="shared" si="10"/>
        <v>2.8208069275477103</v>
      </c>
      <c r="K221" s="49">
        <f t="shared" si="11"/>
        <v>2.2438960970953663</v>
      </c>
      <c r="L221" s="49">
        <f t="shared" si="12"/>
        <v>11.148620092438049</v>
      </c>
      <c r="M221" s="4"/>
    </row>
    <row r="222" spans="1:16" x14ac:dyDescent="0.35">
      <c r="A222" s="4"/>
      <c r="B222" s="10" t="s">
        <v>7</v>
      </c>
      <c r="C222" s="76" t="s">
        <v>78</v>
      </c>
      <c r="D222" s="3" t="s">
        <v>58</v>
      </c>
      <c r="E222" s="54">
        <v>16.790882378461848</v>
      </c>
      <c r="F222" s="54">
        <v>9.7965382120587812</v>
      </c>
      <c r="G222" s="54">
        <f>3.14*(0.5*E222)*(0.5*F222)</f>
        <v>129.12662885530696</v>
      </c>
      <c r="H222" s="55">
        <v>2</v>
      </c>
      <c r="I222" s="73">
        <v>20</v>
      </c>
      <c r="J222" s="49">
        <f t="shared" si="10"/>
        <v>2.8208360235180669</v>
      </c>
      <c r="K222" s="49">
        <f t="shared" si="11"/>
        <v>2.2820290796038138</v>
      </c>
      <c r="L222" s="49">
        <f t="shared" si="12"/>
        <v>11.363389848777826</v>
      </c>
      <c r="M222" s="4"/>
    </row>
    <row r="223" spans="1:16" x14ac:dyDescent="0.35">
      <c r="A223" s="4"/>
      <c r="B223" s="10" t="s">
        <v>7</v>
      </c>
      <c r="C223" s="76" t="s">
        <v>165</v>
      </c>
      <c r="D223" s="3" t="s">
        <v>58</v>
      </c>
      <c r="E223" s="36">
        <v>16.818725434900905</v>
      </c>
      <c r="F223" s="36">
        <v>8.9559826413514614</v>
      </c>
      <c r="G223" s="36">
        <v>118.24314724003362</v>
      </c>
      <c r="H223" s="3">
        <v>2</v>
      </c>
      <c r="I223" s="73">
        <v>21</v>
      </c>
      <c r="J223" s="49">
        <f t="shared" si="10"/>
        <v>2.8224928749138423</v>
      </c>
      <c r="K223" s="49">
        <f t="shared" si="11"/>
        <v>2.1923217605201883</v>
      </c>
      <c r="L223" s="49">
        <f t="shared" si="12"/>
        <v>10.873966490661704</v>
      </c>
      <c r="M223" s="4"/>
    </row>
    <row r="224" spans="1:16" x14ac:dyDescent="0.35">
      <c r="A224" s="4"/>
      <c r="B224" s="10" t="s">
        <v>7</v>
      </c>
      <c r="C224" s="76" t="s">
        <v>165</v>
      </c>
      <c r="D224" s="3" t="s">
        <v>58</v>
      </c>
      <c r="E224" s="36">
        <v>16.842298692734815</v>
      </c>
      <c r="F224" s="36">
        <v>12.23656202267451</v>
      </c>
      <c r="G224" s="36">
        <v>161.78208855807662</v>
      </c>
      <c r="H224" s="3">
        <v>2</v>
      </c>
      <c r="I224" s="73">
        <v>22</v>
      </c>
      <c r="J224" s="49">
        <f t="shared" si="10"/>
        <v>2.8238935014425106</v>
      </c>
      <c r="K224" s="49">
        <f t="shared" si="11"/>
        <v>2.5044283571294157</v>
      </c>
      <c r="L224" s="49">
        <f t="shared" si="12"/>
        <v>12.719358810807902</v>
      </c>
      <c r="M224" s="4"/>
    </row>
    <row r="225" spans="1:13" x14ac:dyDescent="0.35">
      <c r="A225" s="4"/>
      <c r="B225" s="10" t="s">
        <v>7</v>
      </c>
      <c r="C225" s="76" t="s">
        <v>167</v>
      </c>
      <c r="D225" s="3" t="s">
        <v>58</v>
      </c>
      <c r="E225" s="36">
        <v>16.90812896973809</v>
      </c>
      <c r="F225" s="36">
        <v>11.228264563745661</v>
      </c>
      <c r="G225" s="36">
        <v>149.03142209986905</v>
      </c>
      <c r="H225" s="3">
        <v>2</v>
      </c>
      <c r="I225" s="73">
        <v>23</v>
      </c>
      <c r="J225" s="49">
        <f t="shared" si="10"/>
        <v>2.8277945104101394</v>
      </c>
      <c r="K225" s="49">
        <f t="shared" si="11"/>
        <v>2.4184342210779022</v>
      </c>
      <c r="L225" s="49">
        <f t="shared" si="12"/>
        <v>12.207842647243986</v>
      </c>
      <c r="M225" s="4"/>
    </row>
    <row r="226" spans="1:13" x14ac:dyDescent="0.35">
      <c r="A226" s="4"/>
      <c r="B226" s="10" t="s">
        <v>7</v>
      </c>
      <c r="C226" s="76" t="s">
        <v>171</v>
      </c>
      <c r="D226" s="3" t="s">
        <v>58</v>
      </c>
      <c r="E226" s="36">
        <v>16.936654045535832</v>
      </c>
      <c r="F226" s="36">
        <v>10.710445840544748</v>
      </c>
      <c r="G226" s="36">
        <v>142.39830596168241</v>
      </c>
      <c r="H226" s="3">
        <v>2</v>
      </c>
      <c r="I226" s="73">
        <v>24</v>
      </c>
      <c r="J226" s="49">
        <f t="shared" si="10"/>
        <v>2.8294801517415733</v>
      </c>
      <c r="K226" s="49">
        <f t="shared" si="11"/>
        <v>2.3712195120287687</v>
      </c>
      <c r="L226" s="49">
        <f t="shared" si="12"/>
        <v>11.93307613156316</v>
      </c>
      <c r="M226" s="4"/>
    </row>
    <row r="227" spans="1:13" x14ac:dyDescent="0.35">
      <c r="A227" s="4"/>
      <c r="B227" s="10" t="s">
        <v>7</v>
      </c>
      <c r="C227" s="76" t="s">
        <v>171</v>
      </c>
      <c r="D227" s="3" t="s">
        <v>58</v>
      </c>
      <c r="E227" s="36">
        <v>17.020000007659</v>
      </c>
      <c r="F227" s="36">
        <v>9.8188721392413107</v>
      </c>
      <c r="G227" s="36">
        <v>131.18700504979554</v>
      </c>
      <c r="H227" s="3">
        <v>2</v>
      </c>
      <c r="I227" s="73">
        <v>25</v>
      </c>
      <c r="J227" s="49">
        <f t="shared" si="10"/>
        <v>2.8343891235952281</v>
      </c>
      <c r="K227" s="49">
        <f t="shared" si="11"/>
        <v>2.284306262332465</v>
      </c>
      <c r="L227" s="49">
        <f t="shared" si="12"/>
        <v>11.453689582392023</v>
      </c>
      <c r="M227" s="4"/>
    </row>
    <row r="228" spans="1:13" x14ac:dyDescent="0.35">
      <c r="A228" s="4"/>
      <c r="B228" s="10" t="s">
        <v>7</v>
      </c>
      <c r="C228" s="76" t="s">
        <v>167</v>
      </c>
      <c r="D228" s="3" t="s">
        <v>58</v>
      </c>
      <c r="E228" s="36">
        <v>17.045234678979522</v>
      </c>
      <c r="F228" s="36">
        <v>12.880513388421942</v>
      </c>
      <c r="G228" s="36">
        <v>172.34782819074096</v>
      </c>
      <c r="H228" s="3">
        <v>2</v>
      </c>
      <c r="I228" s="73">
        <v>26</v>
      </c>
      <c r="J228" s="49">
        <f t="shared" si="10"/>
        <v>2.8358706736957031</v>
      </c>
      <c r="K228" s="49">
        <f t="shared" si="11"/>
        <v>2.5557155792313746</v>
      </c>
      <c r="L228" s="49">
        <f t="shared" si="12"/>
        <v>13.128131176627576</v>
      </c>
      <c r="M228" s="4"/>
    </row>
    <row r="229" spans="1:13" x14ac:dyDescent="0.35">
      <c r="A229" s="4"/>
      <c r="B229" s="10" t="s">
        <v>7</v>
      </c>
      <c r="C229" s="76" t="s">
        <v>165</v>
      </c>
      <c r="D229" s="3" t="s">
        <v>58</v>
      </c>
      <c r="E229" s="36">
        <v>17.07662877333961</v>
      </c>
      <c r="F229" s="36">
        <v>12.053075339130217</v>
      </c>
      <c r="G229" s="36">
        <v>161.57332611758562</v>
      </c>
      <c r="H229" s="3">
        <v>2</v>
      </c>
      <c r="I229" s="73">
        <v>27</v>
      </c>
      <c r="J229" s="49">
        <f t="shared" si="10"/>
        <v>2.8377107902686092</v>
      </c>
      <c r="K229" s="49">
        <f t="shared" si="11"/>
        <v>2.4893198422404685</v>
      </c>
      <c r="L229" s="49">
        <f t="shared" si="12"/>
        <v>12.711149677255225</v>
      </c>
      <c r="M229" s="4"/>
    </row>
    <row r="230" spans="1:13" x14ac:dyDescent="0.35">
      <c r="A230" s="4"/>
      <c r="B230" s="10" t="s">
        <v>7</v>
      </c>
      <c r="C230" s="76" t="s">
        <v>78</v>
      </c>
      <c r="D230" s="3" t="s">
        <v>58</v>
      </c>
      <c r="E230" s="54">
        <v>17.103237131054115</v>
      </c>
      <c r="F230" s="54">
        <v>8.3021510271684598</v>
      </c>
      <c r="G230" s="54">
        <f>3.14*(0.5*E230)*(0.5*F230)</f>
        <v>111.46502130665704</v>
      </c>
      <c r="H230" s="55">
        <v>2</v>
      </c>
      <c r="I230" s="73">
        <v>28</v>
      </c>
      <c r="J230" s="49">
        <f t="shared" si="10"/>
        <v>2.839267751502109</v>
      </c>
      <c r="K230" s="49">
        <f t="shared" si="11"/>
        <v>2.1165146411262405</v>
      </c>
      <c r="L230" s="49">
        <f t="shared" si="12"/>
        <v>10.557699621918452</v>
      </c>
      <c r="M230" s="4"/>
    </row>
    <row r="231" spans="1:13" x14ac:dyDescent="0.35">
      <c r="A231" s="4"/>
      <c r="B231" s="10" t="s">
        <v>7</v>
      </c>
      <c r="C231" s="76" t="s">
        <v>78</v>
      </c>
      <c r="D231" s="3" t="s">
        <v>58</v>
      </c>
      <c r="E231" s="54">
        <v>17.103237131054115</v>
      </c>
      <c r="F231" s="54">
        <v>7.6397835472517031</v>
      </c>
      <c r="G231" s="54">
        <f>3.14*(0.5*E231)*(0.5*F231)</f>
        <v>102.57204826627874</v>
      </c>
      <c r="H231" s="55">
        <v>2</v>
      </c>
      <c r="I231" s="73">
        <v>29</v>
      </c>
      <c r="J231" s="49">
        <f t="shared" si="10"/>
        <v>2.839267751502109</v>
      </c>
      <c r="K231" s="49">
        <f t="shared" si="11"/>
        <v>2.0333692712655269</v>
      </c>
      <c r="L231" s="49">
        <f t="shared" si="12"/>
        <v>10.127785950852177</v>
      </c>
      <c r="M231" s="4"/>
    </row>
    <row r="232" spans="1:13" x14ac:dyDescent="0.35">
      <c r="A232" s="4"/>
      <c r="B232" s="10" t="s">
        <v>7</v>
      </c>
      <c r="C232" s="76" t="s">
        <v>171</v>
      </c>
      <c r="D232" s="3" t="s">
        <v>58</v>
      </c>
      <c r="E232" s="36">
        <v>17.159680220359853</v>
      </c>
      <c r="F232" s="36">
        <v>12.313058114719116</v>
      </c>
      <c r="G232" s="36">
        <v>165.86118972988029</v>
      </c>
      <c r="H232" s="3">
        <v>2</v>
      </c>
      <c r="I232" s="73">
        <v>30</v>
      </c>
      <c r="J232" s="49">
        <f t="shared" si="10"/>
        <v>2.8425624587090144</v>
      </c>
      <c r="K232" s="49">
        <f t="shared" si="11"/>
        <v>2.5106603345851171</v>
      </c>
      <c r="L232" s="49">
        <f t="shared" si="12"/>
        <v>12.87871071691108</v>
      </c>
      <c r="M232" s="4"/>
    </row>
    <row r="233" spans="1:13" x14ac:dyDescent="0.35">
      <c r="A233" s="4"/>
      <c r="B233" s="10" t="s">
        <v>7</v>
      </c>
      <c r="C233" s="76" t="s">
        <v>169</v>
      </c>
      <c r="D233" s="3" t="s">
        <v>58</v>
      </c>
      <c r="E233" s="36">
        <v>17.253449662833038</v>
      </c>
      <c r="F233" s="36">
        <v>9.6305204990941302</v>
      </c>
      <c r="G233" s="36">
        <v>130.43536501653179</v>
      </c>
      <c r="H233" s="3">
        <v>2</v>
      </c>
      <c r="I233" s="73">
        <v>31</v>
      </c>
      <c r="J233" s="49">
        <f t="shared" si="10"/>
        <v>2.8480121039380326</v>
      </c>
      <c r="K233" s="49">
        <f t="shared" si="11"/>
        <v>2.2649372740995686</v>
      </c>
      <c r="L233" s="49">
        <f t="shared" si="12"/>
        <v>11.420830312045258</v>
      </c>
      <c r="M233" s="4"/>
    </row>
    <row r="234" spans="1:13" x14ac:dyDescent="0.35">
      <c r="A234" s="4"/>
      <c r="B234" s="10" t="s">
        <v>7</v>
      </c>
      <c r="C234" s="76" t="s">
        <v>78</v>
      </c>
      <c r="D234" s="3" t="s">
        <v>58</v>
      </c>
      <c r="E234" s="54">
        <v>17.278848708871017</v>
      </c>
      <c r="F234" s="54">
        <v>9.8190267081349027</v>
      </c>
      <c r="G234" s="54">
        <f>3.14*(0.5*E234)*(0.5*F234)</f>
        <v>133.18425941220804</v>
      </c>
      <c r="H234" s="55">
        <v>2</v>
      </c>
      <c r="I234" s="73">
        <v>32</v>
      </c>
      <c r="J234" s="49">
        <f t="shared" si="10"/>
        <v>2.8494831355122843</v>
      </c>
      <c r="K234" s="49">
        <f t="shared" si="11"/>
        <v>2.2843220042297827</v>
      </c>
      <c r="L234" s="49">
        <f t="shared" si="12"/>
        <v>11.540548488360855</v>
      </c>
      <c r="M234" s="4"/>
    </row>
    <row r="235" spans="1:13" x14ac:dyDescent="0.35">
      <c r="A235" s="4"/>
      <c r="B235" s="10" t="s">
        <v>7</v>
      </c>
      <c r="C235" s="76" t="s">
        <v>171</v>
      </c>
      <c r="D235" s="3" t="s">
        <v>58</v>
      </c>
      <c r="E235" s="36">
        <v>17.346712232317042</v>
      </c>
      <c r="F235" s="36">
        <v>10.032061108794046</v>
      </c>
      <c r="G235" s="36">
        <v>136.60827256374677</v>
      </c>
      <c r="H235" s="3">
        <v>2</v>
      </c>
      <c r="I235" s="73">
        <v>33</v>
      </c>
      <c r="J235" s="49">
        <f t="shared" si="10"/>
        <v>2.8534029917396766</v>
      </c>
      <c r="K235" s="49">
        <f t="shared" si="11"/>
        <v>2.3057860752589789</v>
      </c>
      <c r="L235" s="49">
        <f t="shared" si="12"/>
        <v>11.687954165025921</v>
      </c>
      <c r="M235" s="4"/>
    </row>
    <row r="236" spans="1:13" x14ac:dyDescent="0.35">
      <c r="A236" s="4"/>
      <c r="B236" s="10" t="s">
        <v>7</v>
      </c>
      <c r="C236" s="76" t="s">
        <v>166</v>
      </c>
      <c r="D236" s="3" t="s">
        <v>58</v>
      </c>
      <c r="E236" s="36">
        <v>17.366142354346419</v>
      </c>
      <c r="F236" s="36">
        <v>12.562401249046003</v>
      </c>
      <c r="G236" s="36">
        <v>171.25595199663144</v>
      </c>
      <c r="H236" s="3">
        <v>2</v>
      </c>
      <c r="I236" s="73">
        <v>34</v>
      </c>
      <c r="J236" s="49">
        <f t="shared" si="10"/>
        <v>2.8545224689068491</v>
      </c>
      <c r="K236" s="49">
        <f t="shared" si="11"/>
        <v>2.530708325015941</v>
      </c>
      <c r="L236" s="49">
        <f t="shared" si="12"/>
        <v>13.08647974042796</v>
      </c>
      <c r="M236" s="4"/>
    </row>
    <row r="237" spans="1:13" x14ac:dyDescent="0.35">
      <c r="A237" s="4"/>
      <c r="B237" s="10" t="s">
        <v>7</v>
      </c>
      <c r="C237" s="76" t="s">
        <v>169</v>
      </c>
      <c r="D237" s="3" t="s">
        <v>58</v>
      </c>
      <c r="E237" s="36">
        <v>17.392395616252696</v>
      </c>
      <c r="F237" s="36">
        <v>10.925000004916251</v>
      </c>
      <c r="G237" s="36">
        <v>149.15935892155687</v>
      </c>
      <c r="H237" s="3">
        <v>2</v>
      </c>
      <c r="I237" s="73">
        <v>35</v>
      </c>
      <c r="J237" s="49">
        <f t="shared" si="10"/>
        <v>2.8560330771447928</v>
      </c>
      <c r="K237" s="49">
        <f t="shared" si="11"/>
        <v>2.3910537414316542</v>
      </c>
      <c r="L237" s="49">
        <f t="shared" si="12"/>
        <v>12.213081467080979</v>
      </c>
      <c r="M237" s="4"/>
    </row>
    <row r="238" spans="1:13" x14ac:dyDescent="0.35">
      <c r="A238" s="4"/>
      <c r="B238" s="10" t="s">
        <v>7</v>
      </c>
      <c r="C238" s="76" t="s">
        <v>167</v>
      </c>
      <c r="D238" s="3" t="s">
        <v>58</v>
      </c>
      <c r="E238" s="36">
        <v>17.41671109231039</v>
      </c>
      <c r="F238" s="36">
        <v>10.946767792725328</v>
      </c>
      <c r="G238" s="36">
        <v>149.66550325179671</v>
      </c>
      <c r="H238" s="3">
        <v>2</v>
      </c>
      <c r="I238" s="73">
        <v>36</v>
      </c>
      <c r="J238" s="49">
        <f t="shared" si="10"/>
        <v>2.8574301529282211</v>
      </c>
      <c r="K238" s="49">
        <f t="shared" si="11"/>
        <v>2.3930442339421432</v>
      </c>
      <c r="L238" s="49">
        <f t="shared" si="12"/>
        <v>12.233785319834443</v>
      </c>
      <c r="M238" s="4"/>
    </row>
    <row r="239" spans="1:13" x14ac:dyDescent="0.35">
      <c r="A239" s="4"/>
      <c r="B239" s="10" t="s">
        <v>7</v>
      </c>
      <c r="C239" s="76" t="s">
        <v>171</v>
      </c>
      <c r="D239" s="3" t="s">
        <v>58</v>
      </c>
      <c r="E239" s="36">
        <v>17.434546173432995</v>
      </c>
      <c r="F239" s="36">
        <v>8.6868780391988736</v>
      </c>
      <c r="G239" s="36">
        <v>118.88964437775417</v>
      </c>
      <c r="H239" s="3">
        <v>2</v>
      </c>
      <c r="I239" s="73">
        <v>37</v>
      </c>
      <c r="J239" s="49">
        <f t="shared" si="10"/>
        <v>2.8584536501606759</v>
      </c>
      <c r="K239" s="49">
        <f t="shared" si="11"/>
        <v>2.1618136157178358</v>
      </c>
      <c r="L239" s="49">
        <f t="shared" si="12"/>
        <v>10.903652799761838</v>
      </c>
      <c r="M239" s="4"/>
    </row>
    <row r="240" spans="1:13" x14ac:dyDescent="0.35">
      <c r="A240" s="4"/>
      <c r="B240" s="10" t="s">
        <v>7</v>
      </c>
      <c r="C240" s="76" t="s">
        <v>171</v>
      </c>
      <c r="D240" s="3" t="s">
        <v>58</v>
      </c>
      <c r="E240" s="36">
        <v>17.463347338768468</v>
      </c>
      <c r="F240" s="36">
        <v>8.7172730867164976</v>
      </c>
      <c r="G240" s="36">
        <v>119.5027226917794</v>
      </c>
      <c r="H240" s="3">
        <v>2</v>
      </c>
      <c r="I240" s="73">
        <v>38</v>
      </c>
      <c r="J240" s="49">
        <f t="shared" si="10"/>
        <v>2.8601042467426381</v>
      </c>
      <c r="K240" s="49">
        <f t="shared" si="11"/>
        <v>2.1653064696007305</v>
      </c>
      <c r="L240" s="49">
        <f t="shared" si="12"/>
        <v>10.931730086851733</v>
      </c>
      <c r="M240" s="4"/>
    </row>
    <row r="241" spans="1:13" x14ac:dyDescent="0.35">
      <c r="A241" s="4"/>
      <c r="B241" s="10" t="s">
        <v>7</v>
      </c>
      <c r="C241" s="76" t="s">
        <v>167</v>
      </c>
      <c r="D241" s="3" t="s">
        <v>58</v>
      </c>
      <c r="E241" s="36">
        <v>17.474703152695579</v>
      </c>
      <c r="F241" s="36">
        <v>12.966473119214665</v>
      </c>
      <c r="G241" s="36">
        <v>177.86943592611115</v>
      </c>
      <c r="H241" s="3">
        <v>2</v>
      </c>
      <c r="I241" s="73">
        <v>39</v>
      </c>
      <c r="J241" s="49">
        <f t="shared" si="10"/>
        <v>2.8607543010053837</v>
      </c>
      <c r="K241" s="49">
        <f t="shared" si="11"/>
        <v>2.5623670353061745</v>
      </c>
      <c r="L241" s="49">
        <f t="shared" si="12"/>
        <v>13.336770070977124</v>
      </c>
      <c r="M241" s="4"/>
    </row>
    <row r="242" spans="1:13" x14ac:dyDescent="0.35">
      <c r="A242" s="4"/>
      <c r="B242" s="10" t="s">
        <v>7</v>
      </c>
      <c r="C242" s="76" t="s">
        <v>171</v>
      </c>
      <c r="D242" s="3" t="s">
        <v>58</v>
      </c>
      <c r="E242" s="36">
        <v>17.517788110266252</v>
      </c>
      <c r="F242" s="36">
        <v>10.00764333347955</v>
      </c>
      <c r="G242" s="36">
        <v>137.6197436882255</v>
      </c>
      <c r="H242" s="3">
        <v>2</v>
      </c>
      <c r="I242" s="73">
        <v>40</v>
      </c>
      <c r="J242" s="49">
        <f t="shared" si="10"/>
        <v>2.8632168281240906</v>
      </c>
      <c r="K242" s="49">
        <f t="shared" si="11"/>
        <v>2.3033491343880246</v>
      </c>
      <c r="L242" s="49">
        <f t="shared" si="12"/>
        <v>11.73114417643162</v>
      </c>
      <c r="M242" s="4"/>
    </row>
    <row r="243" spans="1:13" x14ac:dyDescent="0.35">
      <c r="A243" s="4"/>
      <c r="B243" s="10" t="s">
        <v>7</v>
      </c>
      <c r="C243" s="76" t="s">
        <v>171</v>
      </c>
      <c r="D243" s="3" t="s">
        <v>58</v>
      </c>
      <c r="E243" s="36">
        <v>17.628040880360842</v>
      </c>
      <c r="F243" s="36">
        <v>9.6524673055055263</v>
      </c>
      <c r="G243" s="36">
        <v>133.57095928237135</v>
      </c>
      <c r="H243" s="3">
        <v>2</v>
      </c>
      <c r="I243" s="73">
        <v>41</v>
      </c>
      <c r="J243" s="49">
        <f t="shared" si="10"/>
        <v>2.8694908660354157</v>
      </c>
      <c r="K243" s="49">
        <f t="shared" si="11"/>
        <v>2.2672135619975031</v>
      </c>
      <c r="L243" s="49">
        <f t="shared" si="12"/>
        <v>11.557290308821154</v>
      </c>
      <c r="M243" s="4"/>
    </row>
    <row r="244" spans="1:13" x14ac:dyDescent="0.35">
      <c r="A244" s="4"/>
      <c r="B244" s="10" t="s">
        <v>7</v>
      </c>
      <c r="C244" s="76" t="s">
        <v>78</v>
      </c>
      <c r="D244" s="3" t="s">
        <v>58</v>
      </c>
      <c r="E244" s="54">
        <v>17.663887217245883</v>
      </c>
      <c r="F244" s="54">
        <v>9.31174233378567</v>
      </c>
      <c r="G244" s="54">
        <f>3.14*(0.5*E244)*(0.5*F244)</f>
        <v>129.11802960833458</v>
      </c>
      <c r="H244" s="55">
        <v>2</v>
      </c>
      <c r="I244" s="73">
        <v>42</v>
      </c>
      <c r="J244" s="49">
        <f t="shared" si="10"/>
        <v>2.8715222851810656</v>
      </c>
      <c r="K244" s="49">
        <f t="shared" si="11"/>
        <v>2.2312762202653653</v>
      </c>
      <c r="L244" s="49">
        <f t="shared" si="12"/>
        <v>11.36301146740311</v>
      </c>
      <c r="M244" s="4"/>
    </row>
    <row r="245" spans="1:13" x14ac:dyDescent="0.35">
      <c r="A245" s="4"/>
      <c r="B245" s="10" t="s">
        <v>7</v>
      </c>
      <c r="C245" s="76" t="s">
        <v>167</v>
      </c>
      <c r="D245" s="3" t="s">
        <v>58</v>
      </c>
      <c r="E245" s="36">
        <v>17.710373380657213</v>
      </c>
      <c r="F245" s="36">
        <v>12.039901375445869</v>
      </c>
      <c r="G245" s="36">
        <v>167.38645182796623</v>
      </c>
      <c r="H245" s="3">
        <v>2</v>
      </c>
      <c r="I245" s="73">
        <v>43</v>
      </c>
      <c r="J245" s="49">
        <f t="shared" si="10"/>
        <v>2.8741505346135603</v>
      </c>
      <c r="K245" s="49">
        <f t="shared" si="11"/>
        <v>2.4882262484389748</v>
      </c>
      <c r="L245" s="49">
        <f t="shared" si="12"/>
        <v>12.937791613253253</v>
      </c>
      <c r="M245" s="4"/>
    </row>
    <row r="246" spans="1:13" x14ac:dyDescent="0.35">
      <c r="A246" s="4"/>
      <c r="B246" s="10" t="s">
        <v>7</v>
      </c>
      <c r="C246" s="76" t="s">
        <v>166</v>
      </c>
      <c r="D246" s="3" t="s">
        <v>58</v>
      </c>
      <c r="E246" s="36">
        <v>17.713360078832782</v>
      </c>
      <c r="F246" s="36">
        <v>11.603038400400452</v>
      </c>
      <c r="G246" s="36">
        <v>161.34010579793147</v>
      </c>
      <c r="H246" s="3">
        <v>2</v>
      </c>
      <c r="I246" s="73">
        <v>44</v>
      </c>
      <c r="J246" s="49">
        <f t="shared" si="10"/>
        <v>2.8743191615701775</v>
      </c>
      <c r="K246" s="49">
        <f t="shared" si="11"/>
        <v>2.4512669948833699</v>
      </c>
      <c r="L246" s="49">
        <f t="shared" si="12"/>
        <v>12.701972516028031</v>
      </c>
      <c r="M246" s="4"/>
    </row>
    <row r="247" spans="1:13" x14ac:dyDescent="0.35">
      <c r="A247" s="4"/>
      <c r="B247" s="10" t="s">
        <v>7</v>
      </c>
      <c r="C247" s="76" t="s">
        <v>77</v>
      </c>
      <c r="D247" s="3" t="s">
        <v>58</v>
      </c>
      <c r="E247" s="54">
        <v>17.729320786086546</v>
      </c>
      <c r="F247" s="54">
        <v>10.63834677018666</v>
      </c>
      <c r="G247" s="54">
        <f>3.14*(0.5*E247)*(0.5*F247)</f>
        <v>148.05937007997963</v>
      </c>
      <c r="H247" s="55">
        <v>2</v>
      </c>
      <c r="I247" s="73">
        <v>45</v>
      </c>
      <c r="J247" s="49">
        <f t="shared" si="10"/>
        <v>2.8752198106149547</v>
      </c>
      <c r="K247" s="49">
        <f t="shared" si="11"/>
        <v>2.3644650930991156</v>
      </c>
      <c r="L247" s="49">
        <f t="shared" si="12"/>
        <v>12.167964911191174</v>
      </c>
      <c r="M247" s="4"/>
    </row>
    <row r="248" spans="1:13" x14ac:dyDescent="0.35">
      <c r="A248" s="4"/>
      <c r="B248" s="10" t="s">
        <v>7</v>
      </c>
      <c r="C248" s="76" t="s">
        <v>77</v>
      </c>
      <c r="D248" s="3" t="s">
        <v>58</v>
      </c>
      <c r="E248" s="54">
        <v>17.732430647676171</v>
      </c>
      <c r="F248" s="54">
        <v>8.6883507888236053</v>
      </c>
      <c r="G248" s="54">
        <f>3.14*(0.5*E248)*(0.5*F248)</f>
        <v>120.94147857731527</v>
      </c>
      <c r="H248" s="55">
        <v>2</v>
      </c>
      <c r="I248" s="73">
        <v>46</v>
      </c>
      <c r="J248" s="49">
        <f t="shared" si="10"/>
        <v>2.8753952030573391</v>
      </c>
      <c r="K248" s="49">
        <f t="shared" si="11"/>
        <v>2.1619831386222921</v>
      </c>
      <c r="L248" s="49">
        <f t="shared" si="12"/>
        <v>10.997339613620889</v>
      </c>
      <c r="M248" s="4"/>
    </row>
    <row r="249" spans="1:13" x14ac:dyDescent="0.35">
      <c r="A249" s="4"/>
      <c r="B249" s="10" t="s">
        <v>7</v>
      </c>
      <c r="C249" s="76" t="s">
        <v>167</v>
      </c>
      <c r="D249" s="3" t="s">
        <v>58</v>
      </c>
      <c r="E249" s="36">
        <v>17.73313424871694</v>
      </c>
      <c r="F249" s="36">
        <v>11.240624987682692</v>
      </c>
      <c r="G249" s="36">
        <v>156.47523687765661</v>
      </c>
      <c r="H249" s="3">
        <v>2</v>
      </c>
      <c r="I249" s="73">
        <v>47</v>
      </c>
      <c r="J249" s="49">
        <f t="shared" si="10"/>
        <v>2.8754348810403583</v>
      </c>
      <c r="K249" s="49">
        <f t="shared" si="11"/>
        <v>2.4195344468060669</v>
      </c>
      <c r="L249" s="49">
        <f t="shared" si="12"/>
        <v>12.509006230618667</v>
      </c>
      <c r="M249" s="4"/>
    </row>
    <row r="250" spans="1:13" x14ac:dyDescent="0.35">
      <c r="A250" s="4"/>
      <c r="B250" s="10" t="s">
        <v>7</v>
      </c>
      <c r="C250" s="76" t="s">
        <v>171</v>
      </c>
      <c r="D250" s="3" t="s">
        <v>58</v>
      </c>
      <c r="E250" s="36">
        <v>17.765918222373568</v>
      </c>
      <c r="F250" s="36">
        <v>9.9844904772212129</v>
      </c>
      <c r="G250" s="36">
        <v>139.24615842864807</v>
      </c>
      <c r="H250" s="3">
        <v>2</v>
      </c>
      <c r="I250" s="73">
        <v>48</v>
      </c>
      <c r="J250" s="49">
        <f t="shared" si="10"/>
        <v>2.8772819152959137</v>
      </c>
      <c r="K250" s="49">
        <f t="shared" si="11"/>
        <v>2.3010329367446536</v>
      </c>
      <c r="L250" s="49">
        <f t="shared" si="12"/>
        <v>11.800260947481123</v>
      </c>
      <c r="M250" s="4"/>
    </row>
    <row r="251" spans="1:13" x14ac:dyDescent="0.35">
      <c r="A251" s="4"/>
      <c r="B251" s="10" t="s">
        <v>7</v>
      </c>
      <c r="C251" s="76" t="s">
        <v>78</v>
      </c>
      <c r="D251" s="3" t="s">
        <v>58</v>
      </c>
      <c r="E251" s="54">
        <v>17.769706534967341</v>
      </c>
      <c r="F251" s="54">
        <v>10.65555637997338</v>
      </c>
      <c r="G251" s="54">
        <f>3.14*(0.5*E251)*(0.5*F251)</f>
        <v>148.63669622355684</v>
      </c>
      <c r="H251" s="55">
        <v>2</v>
      </c>
      <c r="I251" s="73">
        <v>49</v>
      </c>
      <c r="J251" s="49">
        <f t="shared" si="10"/>
        <v>2.8774951273969527</v>
      </c>
      <c r="K251" s="49">
        <f t="shared" si="11"/>
        <v>2.3660814819229348</v>
      </c>
      <c r="L251" s="49">
        <f t="shared" si="12"/>
        <v>12.19166503081334</v>
      </c>
      <c r="M251" s="4"/>
    </row>
    <row r="252" spans="1:13" x14ac:dyDescent="0.35">
      <c r="A252" s="4"/>
      <c r="B252" s="10" t="s">
        <v>7</v>
      </c>
      <c r="C252" s="76" t="s">
        <v>171</v>
      </c>
      <c r="D252" s="3" t="s">
        <v>58</v>
      </c>
      <c r="E252" s="36">
        <v>17.774848811856341</v>
      </c>
      <c r="F252" s="36">
        <v>10.511025168813626</v>
      </c>
      <c r="G252" s="36">
        <v>146.66302833812401</v>
      </c>
      <c r="H252" s="3">
        <v>2</v>
      </c>
      <c r="I252" s="73">
        <v>50</v>
      </c>
      <c r="J252" s="49">
        <f t="shared" si="10"/>
        <v>2.8777844699910409</v>
      </c>
      <c r="K252" s="49">
        <f t="shared" si="11"/>
        <v>2.3524247223596735</v>
      </c>
      <c r="L252" s="49">
        <f t="shared" si="12"/>
        <v>12.110451202912467</v>
      </c>
      <c r="M252" s="4"/>
    </row>
    <row r="253" spans="1:13" x14ac:dyDescent="0.35">
      <c r="A253" s="4"/>
      <c r="B253" s="10" t="s">
        <v>7</v>
      </c>
      <c r="C253" s="76" t="s">
        <v>167</v>
      </c>
      <c r="D253" s="3" t="s">
        <v>58</v>
      </c>
      <c r="E253" s="36">
        <v>17.834271790186872</v>
      </c>
      <c r="F253" s="36">
        <v>12.53710991981251</v>
      </c>
      <c r="G253" s="36">
        <v>175.51832723210663</v>
      </c>
      <c r="H253" s="3">
        <v>2</v>
      </c>
      <c r="I253" s="73">
        <v>51</v>
      </c>
      <c r="J253" s="49">
        <f t="shared" si="10"/>
        <v>2.8811219875980667</v>
      </c>
      <c r="K253" s="49">
        <f t="shared" si="11"/>
        <v>2.5286930397282603</v>
      </c>
      <c r="L253" s="49">
        <f t="shared" si="12"/>
        <v>13.248332998234405</v>
      </c>
      <c r="M253" s="4"/>
    </row>
    <row r="254" spans="1:13" x14ac:dyDescent="0.35">
      <c r="A254" s="4"/>
      <c r="B254" s="10" t="s">
        <v>7</v>
      </c>
      <c r="C254" s="76" t="s">
        <v>165</v>
      </c>
      <c r="D254" s="3" t="s">
        <v>58</v>
      </c>
      <c r="E254" s="36">
        <v>17.875380423576342</v>
      </c>
      <c r="F254" s="36">
        <v>10.298762066163976</v>
      </c>
      <c r="G254" s="36">
        <v>144.51401751229389</v>
      </c>
      <c r="H254" s="3">
        <v>2</v>
      </c>
      <c r="I254" s="73">
        <v>52</v>
      </c>
      <c r="J254" s="49">
        <f t="shared" si="10"/>
        <v>2.8834243707914409</v>
      </c>
      <c r="K254" s="49">
        <f t="shared" si="11"/>
        <v>2.3320237002613933</v>
      </c>
      <c r="L254" s="49">
        <f t="shared" si="12"/>
        <v>12.021398317678933</v>
      </c>
      <c r="M254" s="4"/>
    </row>
    <row r="255" spans="1:13" x14ac:dyDescent="0.35">
      <c r="A255" s="4"/>
      <c r="B255" s="10" t="s">
        <v>7</v>
      </c>
      <c r="C255" s="76" t="s">
        <v>166</v>
      </c>
      <c r="D255" s="3" t="s">
        <v>58</v>
      </c>
      <c r="E255" s="36">
        <v>17.892758319726326</v>
      </c>
      <c r="F255" s="36">
        <v>13.084756404079132</v>
      </c>
      <c r="G255" s="36">
        <v>183.78607144838318</v>
      </c>
      <c r="H255" s="3">
        <v>2</v>
      </c>
      <c r="I255" s="73">
        <v>53</v>
      </c>
      <c r="J255" s="49">
        <f t="shared" si="10"/>
        <v>2.8843960678451817</v>
      </c>
      <c r="K255" s="49">
        <f t="shared" si="11"/>
        <v>2.5714479193838411</v>
      </c>
      <c r="L255" s="49">
        <f t="shared" si="12"/>
        <v>13.556772161852658</v>
      </c>
      <c r="M255" s="4"/>
    </row>
    <row r="256" spans="1:13" x14ac:dyDescent="0.35">
      <c r="A256" s="4"/>
      <c r="B256" s="10" t="s">
        <v>7</v>
      </c>
      <c r="C256" s="76" t="s">
        <v>78</v>
      </c>
      <c r="D256" s="3" t="s">
        <v>58</v>
      </c>
      <c r="E256" s="54">
        <v>17.901871103815665</v>
      </c>
      <c r="F256" s="54">
        <v>8.1089536279800143</v>
      </c>
      <c r="G256" s="54">
        <f>3.14*(0.5*E256)*(0.5*F256)</f>
        <v>113.95487246840955</v>
      </c>
      <c r="H256" s="55">
        <v>2</v>
      </c>
      <c r="I256" s="73">
        <v>54</v>
      </c>
      <c r="J256" s="49">
        <f t="shared" si="10"/>
        <v>2.8849052383231539</v>
      </c>
      <c r="K256" s="49">
        <f t="shared" si="11"/>
        <v>2.0929688373593152</v>
      </c>
      <c r="L256" s="49">
        <f t="shared" si="12"/>
        <v>10.674964752560523</v>
      </c>
      <c r="M256" s="4"/>
    </row>
    <row r="257" spans="1:13" x14ac:dyDescent="0.35">
      <c r="A257" s="4"/>
      <c r="B257" s="10" t="s">
        <v>7</v>
      </c>
      <c r="C257" s="76" t="s">
        <v>171</v>
      </c>
      <c r="D257" s="3" t="s">
        <v>58</v>
      </c>
      <c r="E257" s="36">
        <v>17.906426926904658</v>
      </c>
      <c r="F257" s="36">
        <v>10.235646051632092</v>
      </c>
      <c r="G257" s="36">
        <v>143.87782073747005</v>
      </c>
      <c r="H257" s="3">
        <v>2</v>
      </c>
      <c r="I257" s="73">
        <v>55</v>
      </c>
      <c r="J257" s="49">
        <f t="shared" si="10"/>
        <v>2.8851596946008393</v>
      </c>
      <c r="K257" s="49">
        <f t="shared" si="11"/>
        <v>2.3258763389220443</v>
      </c>
      <c r="L257" s="49">
        <f t="shared" si="12"/>
        <v>11.994908117091605</v>
      </c>
      <c r="M257" s="4"/>
    </row>
    <row r="258" spans="1:13" x14ac:dyDescent="0.35">
      <c r="A258" s="4"/>
      <c r="B258" s="10" t="s">
        <v>7</v>
      </c>
      <c r="C258" s="76" t="s">
        <v>78</v>
      </c>
      <c r="D258" s="3" t="s">
        <v>58</v>
      </c>
      <c r="E258" s="54">
        <v>17.90880011557644</v>
      </c>
      <c r="F258" s="54">
        <v>7.7774806054748602</v>
      </c>
      <c r="G258" s="54">
        <f>3.14*(0.5*E258)*(0.5*F258)</f>
        <v>109.33899626948403</v>
      </c>
      <c r="H258" s="55">
        <v>2</v>
      </c>
      <c r="I258" s="73">
        <v>56</v>
      </c>
      <c r="J258" s="49">
        <f t="shared" si="10"/>
        <v>2.8852922186064776</v>
      </c>
      <c r="K258" s="49">
        <f t="shared" si="11"/>
        <v>2.0512324561156823</v>
      </c>
      <c r="L258" s="49">
        <f t="shared" si="12"/>
        <v>10.456528882448708</v>
      </c>
      <c r="M258" s="4"/>
    </row>
    <row r="259" spans="1:13" x14ac:dyDescent="0.35">
      <c r="A259" s="4"/>
      <c r="B259" s="10" t="s">
        <v>7</v>
      </c>
      <c r="C259" s="76" t="s">
        <v>77</v>
      </c>
      <c r="D259" s="3" t="s">
        <v>58</v>
      </c>
      <c r="E259" s="54">
        <v>17.933414919895991</v>
      </c>
      <c r="F259" s="54">
        <v>6.9738068628215055</v>
      </c>
      <c r="G259" s="54">
        <f>3.14*(0.5*E259)*(0.5*F259)</f>
        <v>98.175375053124057</v>
      </c>
      <c r="H259" s="55">
        <v>2</v>
      </c>
      <c r="I259" s="73">
        <v>57</v>
      </c>
      <c r="J259" s="49">
        <f t="shared" si="10"/>
        <v>2.8866657279258598</v>
      </c>
      <c r="K259" s="49">
        <f t="shared" si="11"/>
        <v>1.942161253981463</v>
      </c>
      <c r="L259" s="49">
        <f t="shared" si="12"/>
        <v>9.9083487551218177</v>
      </c>
      <c r="M259" s="4"/>
    </row>
    <row r="260" spans="1:13" x14ac:dyDescent="0.35">
      <c r="A260" s="4"/>
      <c r="B260" s="10" t="s">
        <v>7</v>
      </c>
      <c r="C260" s="76" t="s">
        <v>166</v>
      </c>
      <c r="D260" s="3" t="s">
        <v>58</v>
      </c>
      <c r="E260" s="36">
        <v>17.94958078312607</v>
      </c>
      <c r="F260" s="36">
        <v>15.847066770415799</v>
      </c>
      <c r="G260" s="36">
        <v>223.29184105936935</v>
      </c>
      <c r="H260" s="3">
        <v>2</v>
      </c>
      <c r="I260" s="73">
        <v>58</v>
      </c>
      <c r="J260" s="49">
        <f t="shared" ref="J260:J323" si="13">LN(E260)</f>
        <v>2.8875667599610653</v>
      </c>
      <c r="K260" s="49">
        <f t="shared" ref="K260:K323" si="14">LN(F260)</f>
        <v>2.7629844213938215</v>
      </c>
      <c r="L260" s="49">
        <f t="shared" ref="L260:L323" si="15">SQRT(G260)</f>
        <v>14.942952889551963</v>
      </c>
      <c r="M260" s="4"/>
    </row>
    <row r="261" spans="1:13" x14ac:dyDescent="0.35">
      <c r="A261" s="4"/>
      <c r="B261" s="10" t="s">
        <v>7</v>
      </c>
      <c r="C261" s="76" t="s">
        <v>171</v>
      </c>
      <c r="D261" s="3" t="s">
        <v>58</v>
      </c>
      <c r="E261" s="36">
        <v>17.992998646456165</v>
      </c>
      <c r="F261" s="36">
        <v>8.4233084393162834</v>
      </c>
      <c r="G261" s="36">
        <v>118.97505321763103</v>
      </c>
      <c r="H261" s="3">
        <v>2</v>
      </c>
      <c r="I261" s="73">
        <v>59</v>
      </c>
      <c r="J261" s="49">
        <f t="shared" si="13"/>
        <v>2.8899827181442443</v>
      </c>
      <c r="K261" s="49">
        <f t="shared" si="14"/>
        <v>2.1310026773635125</v>
      </c>
      <c r="L261" s="49">
        <f t="shared" si="15"/>
        <v>10.907568620807803</v>
      </c>
      <c r="M261" s="4"/>
    </row>
    <row r="262" spans="1:13" x14ac:dyDescent="0.35">
      <c r="A262" s="4"/>
      <c r="B262" s="10" t="s">
        <v>7</v>
      </c>
      <c r="C262" s="76" t="s">
        <v>171</v>
      </c>
      <c r="D262" s="3" t="s">
        <v>58</v>
      </c>
      <c r="E262" s="36">
        <v>18.003653109625237</v>
      </c>
      <c r="F262" s="36">
        <v>9.3857192094842983</v>
      </c>
      <c r="G262" s="36">
        <v>132.64712777304251</v>
      </c>
      <c r="H262" s="3">
        <v>2</v>
      </c>
      <c r="I262" s="73">
        <v>60</v>
      </c>
      <c r="J262" s="49">
        <f t="shared" si="13"/>
        <v>2.8905746878392264</v>
      </c>
      <c r="K262" s="49">
        <f t="shared" si="14"/>
        <v>2.2391893010377029</v>
      </c>
      <c r="L262" s="49">
        <f t="shared" si="15"/>
        <v>11.517253482191078</v>
      </c>
      <c r="M262" s="4"/>
    </row>
    <row r="263" spans="1:13" x14ac:dyDescent="0.35">
      <c r="A263" s="4"/>
      <c r="B263" s="10" t="s">
        <v>7</v>
      </c>
      <c r="C263" s="76" t="s">
        <v>78</v>
      </c>
      <c r="D263" s="3" t="s">
        <v>58</v>
      </c>
      <c r="E263" s="54">
        <v>18.010119354303701</v>
      </c>
      <c r="F263" s="54">
        <v>8.8699131686698625</v>
      </c>
      <c r="G263" s="54">
        <f>3.14*(0.5*E263)*(0.5*F263)</f>
        <v>125.40233294159268</v>
      </c>
      <c r="H263" s="55">
        <v>2</v>
      </c>
      <c r="I263" s="73">
        <v>61</v>
      </c>
      <c r="J263" s="49">
        <f t="shared" si="13"/>
        <v>2.890933786278826</v>
      </c>
      <c r="K263" s="49">
        <f t="shared" si="14"/>
        <v>2.1826650069466123</v>
      </c>
      <c r="L263" s="49">
        <f t="shared" si="15"/>
        <v>11.198318308638699</v>
      </c>
      <c r="M263" s="4"/>
    </row>
    <row r="264" spans="1:13" x14ac:dyDescent="0.35">
      <c r="A264" s="4"/>
      <c r="B264" s="10" t="s">
        <v>7</v>
      </c>
      <c r="C264" s="76" t="s">
        <v>171</v>
      </c>
      <c r="D264" s="3" t="s">
        <v>58</v>
      </c>
      <c r="E264" s="36">
        <v>18.012098719804758</v>
      </c>
      <c r="F264" s="36">
        <v>9.7037106348420057</v>
      </c>
      <c r="G264" s="36">
        <v>137.20559221400691</v>
      </c>
      <c r="H264" s="3">
        <v>2</v>
      </c>
      <c r="I264" s="73">
        <v>62</v>
      </c>
      <c r="J264" s="49">
        <f t="shared" si="13"/>
        <v>2.8910436832040505</v>
      </c>
      <c r="K264" s="49">
        <f t="shared" si="14"/>
        <v>2.2725083520341238</v>
      </c>
      <c r="L264" s="49">
        <f t="shared" si="15"/>
        <v>11.713479082407879</v>
      </c>
      <c r="M264" s="4"/>
    </row>
    <row r="265" spans="1:13" x14ac:dyDescent="0.35">
      <c r="A265" s="4"/>
      <c r="B265" s="10" t="s">
        <v>7</v>
      </c>
      <c r="C265" s="76" t="s">
        <v>171</v>
      </c>
      <c r="D265" s="3" t="s">
        <v>58</v>
      </c>
      <c r="E265" s="36">
        <v>18.046208058567295</v>
      </c>
      <c r="F265" s="36">
        <v>9.6545222607796006</v>
      </c>
      <c r="G265" s="36">
        <v>136.76860117791708</v>
      </c>
      <c r="H265" s="3">
        <v>2</v>
      </c>
      <c r="I265" s="73">
        <v>63</v>
      </c>
      <c r="J265" s="49">
        <f t="shared" si="13"/>
        <v>2.892935582851258</v>
      </c>
      <c r="K265" s="49">
        <f t="shared" si="14"/>
        <v>2.267426433639121</v>
      </c>
      <c r="L265" s="49">
        <f t="shared" si="15"/>
        <v>11.694810865418777</v>
      </c>
      <c r="M265" s="4"/>
    </row>
    <row r="266" spans="1:13" x14ac:dyDescent="0.35">
      <c r="A266" s="4"/>
      <c r="B266" s="10" t="s">
        <v>7</v>
      </c>
      <c r="C266" s="76" t="s">
        <v>171</v>
      </c>
      <c r="D266" s="3" t="s">
        <v>58</v>
      </c>
      <c r="E266" s="36">
        <v>18.088297329888956</v>
      </c>
      <c r="F266" s="36">
        <v>12.652613372109329</v>
      </c>
      <c r="G266" s="36">
        <v>179.65842264975134</v>
      </c>
      <c r="H266" s="3">
        <v>2</v>
      </c>
      <c r="I266" s="73">
        <v>64</v>
      </c>
      <c r="J266" s="49">
        <f t="shared" si="13"/>
        <v>2.8952651728043528</v>
      </c>
      <c r="K266" s="49">
        <f t="shared" si="14"/>
        <v>2.5378637845171927</v>
      </c>
      <c r="L266" s="49">
        <f t="shared" si="15"/>
        <v>13.403671983816649</v>
      </c>
      <c r="M266" s="4"/>
    </row>
    <row r="267" spans="1:13" x14ac:dyDescent="0.35">
      <c r="A267" s="4"/>
      <c r="B267" s="10" t="s">
        <v>7</v>
      </c>
      <c r="C267" s="76" t="s">
        <v>169</v>
      </c>
      <c r="D267" s="3" t="s">
        <v>58</v>
      </c>
      <c r="E267" s="36">
        <v>18.091587141391852</v>
      </c>
      <c r="F267" s="36">
        <v>9.4412128500644918</v>
      </c>
      <c r="G267" s="36">
        <v>134.08312212293566</v>
      </c>
      <c r="H267" s="3">
        <v>2</v>
      </c>
      <c r="I267" s="73">
        <v>65</v>
      </c>
      <c r="J267" s="49">
        <f t="shared" si="13"/>
        <v>2.8954470314011966</v>
      </c>
      <c r="K267" s="49">
        <f t="shared" si="14"/>
        <v>2.2450844517842894</v>
      </c>
      <c r="L267" s="49">
        <f t="shared" si="15"/>
        <v>11.579426675053289</v>
      </c>
      <c r="M267" s="4"/>
    </row>
    <row r="268" spans="1:13" x14ac:dyDescent="0.35">
      <c r="A268" s="4"/>
      <c r="B268" s="10" t="s">
        <v>7</v>
      </c>
      <c r="C268" s="76" t="s">
        <v>167</v>
      </c>
      <c r="D268" s="3" t="s">
        <v>58</v>
      </c>
      <c r="E268" s="36">
        <v>18.105836083844327</v>
      </c>
      <c r="F268" s="36">
        <v>11.385580798390055</v>
      </c>
      <c r="G268" s="36">
        <v>161.82418582918737</v>
      </c>
      <c r="H268" s="3">
        <v>2</v>
      </c>
      <c r="I268" s="73">
        <v>66</v>
      </c>
      <c r="J268" s="49">
        <f t="shared" si="13"/>
        <v>2.8962343218721123</v>
      </c>
      <c r="K268" s="49">
        <f t="shared" si="14"/>
        <v>2.4323477125658597</v>
      </c>
      <c r="L268" s="49">
        <f t="shared" si="15"/>
        <v>12.721013553533671</v>
      </c>
      <c r="M268" s="4"/>
    </row>
    <row r="269" spans="1:13" x14ac:dyDescent="0.35">
      <c r="A269" s="4"/>
      <c r="B269" s="10" t="s">
        <v>7</v>
      </c>
      <c r="C269" s="76" t="s">
        <v>78</v>
      </c>
      <c r="D269" s="3" t="s">
        <v>58</v>
      </c>
      <c r="E269" s="54">
        <v>18.144331601312569</v>
      </c>
      <c r="F269" s="54">
        <v>8.7736101350524276</v>
      </c>
      <c r="G269" s="54">
        <f>3.14*(0.5*E269)*(0.5*F269)</f>
        <v>124.96516393035698</v>
      </c>
      <c r="H269" s="55">
        <v>2</v>
      </c>
      <c r="I269" s="73">
        <v>67</v>
      </c>
      <c r="J269" s="49">
        <f t="shared" si="13"/>
        <v>2.8983582034647872</v>
      </c>
      <c r="K269" s="49">
        <f t="shared" si="14"/>
        <v>2.1717483676392262</v>
      </c>
      <c r="L269" s="49">
        <f t="shared" si="15"/>
        <v>11.178781862544639</v>
      </c>
      <c r="M269" s="4"/>
    </row>
    <row r="270" spans="1:13" x14ac:dyDescent="0.35">
      <c r="A270" s="4"/>
      <c r="B270" s="10" t="s">
        <v>7</v>
      </c>
      <c r="C270" s="76" t="s">
        <v>165</v>
      </c>
      <c r="D270" s="3" t="s">
        <v>58</v>
      </c>
      <c r="E270" s="36">
        <v>18.187459973776036</v>
      </c>
      <c r="F270" s="36">
        <v>10.62116990267684</v>
      </c>
      <c r="G270" s="36">
        <v>151.64010044649365</v>
      </c>
      <c r="H270" s="3">
        <v>2</v>
      </c>
      <c r="I270" s="73">
        <v>68</v>
      </c>
      <c r="J270" s="49">
        <f t="shared" si="13"/>
        <v>2.9007323441747075</v>
      </c>
      <c r="K270" s="49">
        <f t="shared" si="14"/>
        <v>2.3628491700739755</v>
      </c>
      <c r="L270" s="49">
        <f t="shared" si="15"/>
        <v>12.314223501564914</v>
      </c>
      <c r="M270" s="4"/>
    </row>
    <row r="271" spans="1:13" x14ac:dyDescent="0.35">
      <c r="A271" s="4"/>
      <c r="B271" s="10" t="s">
        <v>7</v>
      </c>
      <c r="C271" s="76" t="s">
        <v>78</v>
      </c>
      <c r="D271" s="3" t="s">
        <v>58</v>
      </c>
      <c r="E271" s="54">
        <v>18.196678787644196</v>
      </c>
      <c r="F271" s="54">
        <v>9.2895097298376683</v>
      </c>
      <c r="G271" s="54">
        <f>3.14*(0.5*E271)*(0.5*F271)</f>
        <v>132.6950063491129</v>
      </c>
      <c r="H271" s="55">
        <v>2</v>
      </c>
      <c r="I271" s="73">
        <v>69</v>
      </c>
      <c r="J271" s="49">
        <f t="shared" si="13"/>
        <v>2.9012390932351093</v>
      </c>
      <c r="K271" s="49">
        <f t="shared" si="14"/>
        <v>2.228885777465194</v>
      </c>
      <c r="L271" s="49">
        <f t="shared" si="15"/>
        <v>11.519331853415496</v>
      </c>
      <c r="M271" s="4"/>
    </row>
    <row r="272" spans="1:13" x14ac:dyDescent="0.35">
      <c r="A272" s="4"/>
      <c r="B272" s="10" t="s">
        <v>7</v>
      </c>
      <c r="C272" s="76" t="s">
        <v>171</v>
      </c>
      <c r="D272" s="3" t="s">
        <v>58</v>
      </c>
      <c r="E272" s="36">
        <v>18.241189662395019</v>
      </c>
      <c r="F272" s="36">
        <v>9.1133418719341215</v>
      </c>
      <c r="G272" s="36">
        <v>130.49698507219415</v>
      </c>
      <c r="H272" s="3">
        <v>2</v>
      </c>
      <c r="I272" s="73">
        <v>70</v>
      </c>
      <c r="J272" s="49">
        <f t="shared" si="13"/>
        <v>2.9036822052383013</v>
      </c>
      <c r="K272" s="49">
        <f t="shared" si="14"/>
        <v>2.2097394795622352</v>
      </c>
      <c r="L272" s="49">
        <f t="shared" si="15"/>
        <v>11.423527698228519</v>
      </c>
      <c r="M272" s="4"/>
    </row>
    <row r="273" spans="1:13" x14ac:dyDescent="0.35">
      <c r="A273" s="4"/>
      <c r="B273" s="10" t="s">
        <v>7</v>
      </c>
      <c r="C273" s="76" t="s">
        <v>78</v>
      </c>
      <c r="D273" s="3" t="s">
        <v>58</v>
      </c>
      <c r="E273" s="54">
        <v>18.276804126428775</v>
      </c>
      <c r="F273" s="54">
        <v>8.9185352651830172</v>
      </c>
      <c r="G273" s="54">
        <f>3.14*(0.5*E273)*(0.5*F273)</f>
        <v>127.95682287707206</v>
      </c>
      <c r="H273" s="55">
        <v>2</v>
      </c>
      <c r="I273" s="73">
        <v>71</v>
      </c>
      <c r="J273" s="49">
        <f t="shared" si="13"/>
        <v>2.9056327217716587</v>
      </c>
      <c r="K273" s="49">
        <f t="shared" si="14"/>
        <v>2.1881317251691947</v>
      </c>
      <c r="L273" s="49">
        <f t="shared" si="15"/>
        <v>11.311800160764513</v>
      </c>
      <c r="M273" s="4"/>
    </row>
    <row r="274" spans="1:13" x14ac:dyDescent="0.35">
      <c r="A274" s="4"/>
      <c r="B274" s="10" t="s">
        <v>7</v>
      </c>
      <c r="C274" s="76" t="s">
        <v>77</v>
      </c>
      <c r="D274" s="3" t="s">
        <v>58</v>
      </c>
      <c r="E274" s="54">
        <v>18.291882756273811</v>
      </c>
      <c r="F274" s="54">
        <v>9.4659085766390429</v>
      </c>
      <c r="G274" s="54">
        <f>3.14*(0.5*E274)*(0.5*F274)</f>
        <v>135.92219254440815</v>
      </c>
      <c r="H274" s="55">
        <v>2</v>
      </c>
      <c r="I274" s="73">
        <v>72</v>
      </c>
      <c r="J274" s="49">
        <f t="shared" si="13"/>
        <v>2.9064573962122786</v>
      </c>
      <c r="K274" s="49">
        <f t="shared" si="14"/>
        <v>2.2476967733599862</v>
      </c>
      <c r="L274" s="49">
        <f t="shared" si="15"/>
        <v>11.658567345279099</v>
      </c>
      <c r="M274" s="4"/>
    </row>
    <row r="275" spans="1:13" x14ac:dyDescent="0.35">
      <c r="A275" s="4"/>
      <c r="B275" s="10" t="s">
        <v>7</v>
      </c>
      <c r="C275" s="76" t="s">
        <v>169</v>
      </c>
      <c r="D275" s="3" t="s">
        <v>58</v>
      </c>
      <c r="E275" s="36">
        <v>18.314991135730725</v>
      </c>
      <c r="F275" s="36">
        <v>10.883764289372069</v>
      </c>
      <c r="G275" s="36">
        <v>156.47879648933716</v>
      </c>
      <c r="H275" s="3">
        <v>2</v>
      </c>
      <c r="I275" s="73">
        <v>73</v>
      </c>
      <c r="J275" s="49">
        <f t="shared" si="13"/>
        <v>2.9077199122410744</v>
      </c>
      <c r="K275" s="49">
        <f t="shared" si="14"/>
        <v>2.3872721640687105</v>
      </c>
      <c r="L275" s="49">
        <f t="shared" si="15"/>
        <v>12.509148511762787</v>
      </c>
      <c r="M275" s="4"/>
    </row>
    <row r="276" spans="1:13" x14ac:dyDescent="0.35">
      <c r="A276" s="4"/>
      <c r="B276" s="10" t="s">
        <v>7</v>
      </c>
      <c r="C276" s="76" t="s">
        <v>166</v>
      </c>
      <c r="D276" s="3" t="s">
        <v>58</v>
      </c>
      <c r="E276" s="36">
        <v>18.321127839248799</v>
      </c>
      <c r="F276" s="36">
        <v>13.648227913089919</v>
      </c>
      <c r="G276" s="36">
        <v>196.28997877431553</v>
      </c>
      <c r="H276" s="3">
        <v>2</v>
      </c>
      <c r="I276" s="73">
        <v>74</v>
      </c>
      <c r="J276" s="49">
        <f t="shared" si="13"/>
        <v>2.9080549206288162</v>
      </c>
      <c r="K276" s="49">
        <f t="shared" si="14"/>
        <v>2.6136096899863497</v>
      </c>
      <c r="L276" s="49">
        <f t="shared" si="15"/>
        <v>14.010352557102749</v>
      </c>
      <c r="M276" s="4"/>
    </row>
    <row r="277" spans="1:13" x14ac:dyDescent="0.35">
      <c r="A277" s="4"/>
      <c r="B277" s="10" t="s">
        <v>7</v>
      </c>
      <c r="C277" s="76" t="s">
        <v>78</v>
      </c>
      <c r="D277" s="3" t="s">
        <v>58</v>
      </c>
      <c r="E277" s="54">
        <v>18.329525062118371</v>
      </c>
      <c r="F277" s="54">
        <v>9.2939605053369032</v>
      </c>
      <c r="G277" s="54">
        <f>3.14*(0.5*E277)*(0.5*F277)</f>
        <v>133.7277973769952</v>
      </c>
      <c r="H277" s="55">
        <v>2</v>
      </c>
      <c r="I277" s="73">
        <v>75</v>
      </c>
      <c r="J277" s="49">
        <f t="shared" si="13"/>
        <v>2.9085131511023143</v>
      </c>
      <c r="K277" s="49">
        <f t="shared" si="14"/>
        <v>2.2293647811741906</v>
      </c>
      <c r="L277" s="49">
        <f t="shared" si="15"/>
        <v>11.564073563281895</v>
      </c>
      <c r="M277" s="4"/>
    </row>
    <row r="278" spans="1:13" x14ac:dyDescent="0.35">
      <c r="A278" s="4"/>
      <c r="B278" s="10" t="s">
        <v>7</v>
      </c>
      <c r="C278" s="76" t="s">
        <v>78</v>
      </c>
      <c r="D278" s="3" t="s">
        <v>58</v>
      </c>
      <c r="E278" s="54">
        <v>18.337795999907087</v>
      </c>
      <c r="F278" s="54">
        <v>10.816720380569347</v>
      </c>
      <c r="G278" s="54">
        <f>3.14*(0.5*E278)*(0.5*F278)</f>
        <v>155.70852720563067</v>
      </c>
      <c r="H278" s="55">
        <v>2</v>
      </c>
      <c r="I278" s="73">
        <v>76</v>
      </c>
      <c r="J278" s="49">
        <f t="shared" si="13"/>
        <v>2.9089642851197137</v>
      </c>
      <c r="K278" s="49">
        <f t="shared" si="14"/>
        <v>2.3810931203158243</v>
      </c>
      <c r="L278" s="49">
        <f t="shared" si="15"/>
        <v>12.478322291303053</v>
      </c>
      <c r="M278" s="4"/>
    </row>
    <row r="279" spans="1:13" x14ac:dyDescent="0.35">
      <c r="A279" s="4"/>
      <c r="B279" s="10" t="s">
        <v>7</v>
      </c>
      <c r="C279" s="76" t="s">
        <v>78</v>
      </c>
      <c r="D279" s="3" t="s">
        <v>58</v>
      </c>
      <c r="E279" s="54">
        <v>18.421049474248409</v>
      </c>
      <c r="F279" s="54">
        <v>8.8689357967478717</v>
      </c>
      <c r="G279" s="54">
        <f>3.14*(0.5*E279)*(0.5*F279)</f>
        <v>128.24945750022286</v>
      </c>
      <c r="H279" s="55">
        <v>2</v>
      </c>
      <c r="I279" s="73">
        <v>77</v>
      </c>
      <c r="J279" s="49">
        <f t="shared" si="13"/>
        <v>2.9134940039190607</v>
      </c>
      <c r="K279" s="49">
        <f t="shared" si="14"/>
        <v>2.1825548113048447</v>
      </c>
      <c r="L279" s="49">
        <f t="shared" si="15"/>
        <v>11.324727700930511</v>
      </c>
      <c r="M279" s="4"/>
    </row>
    <row r="280" spans="1:13" x14ac:dyDescent="0.35">
      <c r="A280" s="4"/>
      <c r="B280" s="10" t="s">
        <v>7</v>
      </c>
      <c r="C280" s="76" t="s">
        <v>171</v>
      </c>
      <c r="D280" s="3" t="s">
        <v>58</v>
      </c>
      <c r="E280" s="36">
        <v>18.426215707669684</v>
      </c>
      <c r="F280" s="36">
        <v>10.872214590707109</v>
      </c>
      <c r="G280" s="36">
        <v>157.26201044572767</v>
      </c>
      <c r="H280" s="3">
        <v>2</v>
      </c>
      <c r="I280" s="73">
        <v>78</v>
      </c>
      <c r="J280" s="49">
        <f t="shared" si="13"/>
        <v>2.9137744173190576</v>
      </c>
      <c r="K280" s="49">
        <f t="shared" si="14"/>
        <v>2.3862104145778114</v>
      </c>
      <c r="L280" s="49">
        <f t="shared" si="15"/>
        <v>12.540415082672808</v>
      </c>
      <c r="M280" s="4"/>
    </row>
    <row r="281" spans="1:13" x14ac:dyDescent="0.35">
      <c r="A281" s="4"/>
      <c r="B281" s="10" t="s">
        <v>7</v>
      </c>
      <c r="C281" s="76" t="s">
        <v>78</v>
      </c>
      <c r="D281" s="3" t="s">
        <v>58</v>
      </c>
      <c r="E281" s="54">
        <v>18.430775280313977</v>
      </c>
      <c r="F281" s="54">
        <v>8.6677001406905276</v>
      </c>
      <c r="G281" s="54">
        <f>3.14*(0.5*E281)*(0.5*F281)</f>
        <v>125.40566028981718</v>
      </c>
      <c r="H281" s="55">
        <v>2</v>
      </c>
      <c r="I281" s="73">
        <v>79</v>
      </c>
      <c r="J281" s="49">
        <f t="shared" si="13"/>
        <v>2.9140218370104285</v>
      </c>
      <c r="K281" s="49">
        <f t="shared" si="14"/>
        <v>2.1596034892467668</v>
      </c>
      <c r="L281" s="49">
        <f t="shared" si="15"/>
        <v>11.198466872291814</v>
      </c>
      <c r="M281" s="4"/>
    </row>
    <row r="282" spans="1:13" x14ac:dyDescent="0.35">
      <c r="A282" s="4"/>
      <c r="B282" s="10" t="s">
        <v>7</v>
      </c>
      <c r="C282" s="76" t="s">
        <v>169</v>
      </c>
      <c r="D282" s="3" t="s">
        <v>58</v>
      </c>
      <c r="E282" s="36">
        <v>18.459201643263665</v>
      </c>
      <c r="F282" s="36">
        <v>8.9152818279364592</v>
      </c>
      <c r="G282" s="36">
        <v>129.18665320019664</v>
      </c>
      <c r="H282" s="3">
        <v>2</v>
      </c>
      <c r="I282" s="73">
        <v>80</v>
      </c>
      <c r="J282" s="49">
        <f t="shared" si="13"/>
        <v>2.9155629802122753</v>
      </c>
      <c r="K282" s="49">
        <f t="shared" si="14"/>
        <v>2.1877668635957397</v>
      </c>
      <c r="L282" s="49">
        <f t="shared" si="15"/>
        <v>11.366030670387822</v>
      </c>
      <c r="M282" s="4"/>
    </row>
    <row r="283" spans="1:13" x14ac:dyDescent="0.35">
      <c r="A283" s="4"/>
      <c r="B283" s="10" t="s">
        <v>7</v>
      </c>
      <c r="C283" s="76" t="s">
        <v>77</v>
      </c>
      <c r="D283" s="3" t="s">
        <v>58</v>
      </c>
      <c r="E283" s="54">
        <v>18.46589507207754</v>
      </c>
      <c r="F283" s="54">
        <v>7.6325625782022355</v>
      </c>
      <c r="G283" s="54">
        <f>3.14*(0.5*E283)*(0.5*F283)</f>
        <v>110.63954826461627</v>
      </c>
      <c r="H283" s="55">
        <v>2</v>
      </c>
      <c r="I283" s="73">
        <v>81</v>
      </c>
      <c r="J283" s="49">
        <f t="shared" si="13"/>
        <v>2.9159255211116961</v>
      </c>
      <c r="K283" s="49">
        <f t="shared" si="14"/>
        <v>2.0324236445061228</v>
      </c>
      <c r="L283" s="49">
        <f t="shared" si="15"/>
        <v>10.518533560559488</v>
      </c>
      <c r="M283" s="4"/>
    </row>
    <row r="284" spans="1:13" x14ac:dyDescent="0.35">
      <c r="A284" s="4"/>
      <c r="B284" s="10" t="s">
        <v>7</v>
      </c>
      <c r="C284" s="76" t="s">
        <v>171</v>
      </c>
      <c r="D284" s="3" t="s">
        <v>58</v>
      </c>
      <c r="E284" s="36">
        <v>18.550323455662522</v>
      </c>
      <c r="F284" s="36">
        <v>13.274905843681184</v>
      </c>
      <c r="G284" s="36">
        <v>193.30923083634417</v>
      </c>
      <c r="H284" s="3">
        <v>2</v>
      </c>
      <c r="I284" s="73">
        <v>82</v>
      </c>
      <c r="J284" s="49">
        <f t="shared" si="13"/>
        <v>2.920487225864361</v>
      </c>
      <c r="K284" s="49">
        <f t="shared" si="14"/>
        <v>2.5858754743481356</v>
      </c>
      <c r="L284" s="49">
        <f t="shared" si="15"/>
        <v>13.903568996352849</v>
      </c>
      <c r="M284" s="4"/>
    </row>
    <row r="285" spans="1:13" x14ac:dyDescent="0.35">
      <c r="A285" s="4"/>
      <c r="B285" s="10" t="s">
        <v>7</v>
      </c>
      <c r="C285" s="76" t="s">
        <v>78</v>
      </c>
      <c r="D285" s="3" t="s">
        <v>58</v>
      </c>
      <c r="E285" s="54">
        <v>18.564174056218377</v>
      </c>
      <c r="F285" s="54">
        <v>10.946253111493732</v>
      </c>
      <c r="G285" s="54">
        <f>3.14*(0.5*E285)*(0.5*F285)</f>
        <v>159.51839619977545</v>
      </c>
      <c r="H285" s="55">
        <v>2</v>
      </c>
      <c r="I285" s="73">
        <v>83</v>
      </c>
      <c r="J285" s="49">
        <f t="shared" si="13"/>
        <v>2.9212335973432908</v>
      </c>
      <c r="K285" s="49">
        <f t="shared" si="14"/>
        <v>2.392997216106282</v>
      </c>
      <c r="L285" s="49">
        <f t="shared" si="15"/>
        <v>12.630059231839549</v>
      </c>
      <c r="M285" s="4"/>
    </row>
    <row r="286" spans="1:13" x14ac:dyDescent="0.35">
      <c r="A286" s="4"/>
      <c r="B286" s="10" t="s">
        <v>7</v>
      </c>
      <c r="C286" s="76" t="s">
        <v>77</v>
      </c>
      <c r="D286" s="3" t="s">
        <v>58</v>
      </c>
      <c r="E286" s="54">
        <v>18.564174056218381</v>
      </c>
      <c r="F286" s="54">
        <v>7.5872758216235967</v>
      </c>
      <c r="G286" s="54">
        <f>3.14*(0.5*E286)*(0.5*F286)</f>
        <v>110.56843453764886</v>
      </c>
      <c r="H286" s="55">
        <v>2</v>
      </c>
      <c r="I286" s="73">
        <v>84</v>
      </c>
      <c r="J286" s="49">
        <f t="shared" si="13"/>
        <v>2.9212335973432908</v>
      </c>
      <c r="K286" s="49">
        <f t="shared" si="14"/>
        <v>2.0264726101993591</v>
      </c>
      <c r="L286" s="49">
        <f t="shared" si="15"/>
        <v>10.515152615994161</v>
      </c>
      <c r="M286" s="4"/>
    </row>
    <row r="287" spans="1:13" x14ac:dyDescent="0.35">
      <c r="A287" s="4"/>
      <c r="B287" s="10" t="s">
        <v>7</v>
      </c>
      <c r="C287" s="76" t="s">
        <v>77</v>
      </c>
      <c r="D287" s="3" t="s">
        <v>58</v>
      </c>
      <c r="E287" s="54">
        <v>18.576793405455671</v>
      </c>
      <c r="F287" s="54">
        <v>8.1783562292338452</v>
      </c>
      <c r="G287" s="54">
        <f>3.14*(0.5*E287)*(0.5*F287)</f>
        <v>119.26319274235841</v>
      </c>
      <c r="H287" s="55">
        <v>2</v>
      </c>
      <c r="I287" s="73">
        <v>85</v>
      </c>
      <c r="J287" s="49">
        <f t="shared" si="13"/>
        <v>2.9219131353621064</v>
      </c>
      <c r="K287" s="49">
        <f t="shared" si="14"/>
        <v>2.1014911804500924</v>
      </c>
      <c r="L287" s="49">
        <f t="shared" si="15"/>
        <v>10.920768871391722</v>
      </c>
      <c r="M287" s="4"/>
    </row>
    <row r="288" spans="1:13" x14ac:dyDescent="0.35">
      <c r="A288" s="4"/>
      <c r="B288" s="10" t="s">
        <v>7</v>
      </c>
      <c r="C288" s="76" t="s">
        <v>77</v>
      </c>
      <c r="D288" s="3" t="s">
        <v>58</v>
      </c>
      <c r="E288" s="54">
        <v>18.606452230767371</v>
      </c>
      <c r="F288" s="54">
        <v>11.476203635094604</v>
      </c>
      <c r="G288" s="54">
        <f>3.14*(0.5*E288)*(0.5*F288)</f>
        <v>167.62217626065308</v>
      </c>
      <c r="H288" s="55">
        <v>2</v>
      </c>
      <c r="I288" s="73">
        <v>86</v>
      </c>
      <c r="J288" s="49">
        <f t="shared" si="13"/>
        <v>2.9235084146925767</v>
      </c>
      <c r="K288" s="49">
        <f t="shared" si="14"/>
        <v>2.4402756423930754</v>
      </c>
      <c r="L288" s="49">
        <f t="shared" si="15"/>
        <v>12.946898325879179</v>
      </c>
      <c r="M288" s="4"/>
    </row>
    <row r="289" spans="1:13" x14ac:dyDescent="0.35">
      <c r="A289" s="4"/>
      <c r="B289" s="10" t="s">
        <v>7</v>
      </c>
      <c r="C289" s="76" t="s">
        <v>165</v>
      </c>
      <c r="D289" s="3" t="s">
        <v>58</v>
      </c>
      <c r="E289" s="36">
        <v>18.638871352972711</v>
      </c>
      <c r="F289" s="36">
        <v>13.337025536456345</v>
      </c>
      <c r="G289" s="36">
        <v>195.14087601617751</v>
      </c>
      <c r="H289" s="3">
        <v>2</v>
      </c>
      <c r="I289" s="73">
        <v>87</v>
      </c>
      <c r="J289" s="49">
        <f t="shared" si="13"/>
        <v>2.9252492576910125</v>
      </c>
      <c r="K289" s="49">
        <f t="shared" si="14"/>
        <v>2.5905440423461057</v>
      </c>
      <c r="L289" s="49">
        <f t="shared" si="15"/>
        <v>13.969283303597845</v>
      </c>
      <c r="M289" s="4"/>
    </row>
    <row r="290" spans="1:13" x14ac:dyDescent="0.35">
      <c r="A290" s="4"/>
      <c r="B290" s="10" t="s">
        <v>7</v>
      </c>
      <c r="C290" s="76" t="s">
        <v>77</v>
      </c>
      <c r="D290" s="3" t="s">
        <v>58</v>
      </c>
      <c r="E290" s="54">
        <v>18.645677507224018</v>
      </c>
      <c r="F290" s="54">
        <v>9.3589953734518705</v>
      </c>
      <c r="G290" s="54">
        <f>3.14*(0.5*E290)*(0.5*F290)</f>
        <v>136.9862754771134</v>
      </c>
      <c r="H290" s="55">
        <v>2</v>
      </c>
      <c r="I290" s="73">
        <v>88</v>
      </c>
      <c r="J290" s="49">
        <f t="shared" si="13"/>
        <v>2.9256143501775771</v>
      </c>
      <c r="K290" s="49">
        <f t="shared" si="14"/>
        <v>2.2363379528328529</v>
      </c>
      <c r="L290" s="49">
        <f t="shared" si="15"/>
        <v>11.704113613474256</v>
      </c>
      <c r="M290" s="4"/>
    </row>
    <row r="291" spans="1:13" x14ac:dyDescent="0.35">
      <c r="A291" s="4"/>
      <c r="B291" s="10" t="s">
        <v>7</v>
      </c>
      <c r="C291" s="76" t="s">
        <v>78</v>
      </c>
      <c r="D291" s="3" t="s">
        <v>58</v>
      </c>
      <c r="E291" s="54">
        <v>18.716517759236936</v>
      </c>
      <c r="F291" s="54">
        <v>8.1428824524337546</v>
      </c>
      <c r="G291" s="54">
        <f>3.14*(0.5*E291)*(0.5*F291)</f>
        <v>119.63902716539883</v>
      </c>
      <c r="H291" s="55">
        <v>2</v>
      </c>
      <c r="I291" s="73">
        <v>89</v>
      </c>
      <c r="J291" s="49">
        <f t="shared" si="13"/>
        <v>2.9294064366113339</v>
      </c>
      <c r="K291" s="49">
        <f t="shared" si="14"/>
        <v>2.0971442269680254</v>
      </c>
      <c r="L291" s="49">
        <f t="shared" si="15"/>
        <v>10.937962660632866</v>
      </c>
      <c r="M291" s="4"/>
    </row>
    <row r="292" spans="1:13" x14ac:dyDescent="0.35">
      <c r="A292" s="4"/>
      <c r="B292" s="10" t="s">
        <v>7</v>
      </c>
      <c r="C292" s="76" t="s">
        <v>165</v>
      </c>
      <c r="D292" s="3" t="s">
        <v>58</v>
      </c>
      <c r="E292" s="36">
        <v>18.720643693938953</v>
      </c>
      <c r="F292" s="36">
        <v>12.382141379340883</v>
      </c>
      <c r="G292" s="36">
        <v>181.96430069053551</v>
      </c>
      <c r="H292" s="3">
        <v>2</v>
      </c>
      <c r="I292" s="73">
        <v>90</v>
      </c>
      <c r="J292" s="49">
        <f t="shared" si="13"/>
        <v>2.9296268558182699</v>
      </c>
      <c r="K292" s="49">
        <f t="shared" si="14"/>
        <v>2.516255223166314</v>
      </c>
      <c r="L292" s="49">
        <f t="shared" si="15"/>
        <v>13.489414393906635</v>
      </c>
      <c r="M292" s="4"/>
    </row>
    <row r="293" spans="1:13" x14ac:dyDescent="0.35">
      <c r="A293" s="4"/>
      <c r="B293" s="10" t="s">
        <v>7</v>
      </c>
      <c r="C293" s="76" t="s">
        <v>78</v>
      </c>
      <c r="D293" s="3" t="s">
        <v>58</v>
      </c>
      <c r="E293" s="54">
        <v>18.751102378563679</v>
      </c>
      <c r="F293" s="54">
        <v>9.348679179841147</v>
      </c>
      <c r="G293" s="54">
        <f>3.14*(0.5*E293)*(0.5*F293)</f>
        <v>137.60896171835526</v>
      </c>
      <c r="H293" s="55">
        <v>2</v>
      </c>
      <c r="I293" s="73">
        <v>91</v>
      </c>
      <c r="J293" s="49">
        <f t="shared" si="13"/>
        <v>2.9312525442115445</v>
      </c>
      <c r="K293" s="49">
        <f t="shared" si="14"/>
        <v>2.2352350691337577</v>
      </c>
      <c r="L293" s="49">
        <f t="shared" si="15"/>
        <v>11.7306846227471</v>
      </c>
      <c r="M293" s="4"/>
    </row>
    <row r="294" spans="1:13" x14ac:dyDescent="0.35">
      <c r="A294" s="4"/>
      <c r="B294" s="10" t="s">
        <v>7</v>
      </c>
      <c r="C294" s="76" t="s">
        <v>166</v>
      </c>
      <c r="D294" s="3" t="s">
        <v>58</v>
      </c>
      <c r="E294" s="36">
        <v>18.770381597535376</v>
      </c>
      <c r="F294" s="36">
        <v>14.594582905712027</v>
      </c>
      <c r="G294" s="36">
        <v>215.04752396170892</v>
      </c>
      <c r="H294" s="3">
        <v>2</v>
      </c>
      <c r="I294" s="73">
        <v>92</v>
      </c>
      <c r="J294" s="49">
        <f t="shared" si="13"/>
        <v>2.9322801805747871</v>
      </c>
      <c r="K294" s="49">
        <f t="shared" si="14"/>
        <v>2.6806504260088584</v>
      </c>
      <c r="L294" s="49">
        <f t="shared" si="15"/>
        <v>14.664498762716335</v>
      </c>
      <c r="M294" s="4"/>
    </row>
    <row r="295" spans="1:13" x14ac:dyDescent="0.35">
      <c r="A295" s="4"/>
      <c r="B295" s="10" t="s">
        <v>7</v>
      </c>
      <c r="C295" s="76" t="s">
        <v>78</v>
      </c>
      <c r="D295" s="3" t="s">
        <v>58</v>
      </c>
      <c r="E295" s="54">
        <v>18.785623327186169</v>
      </c>
      <c r="F295" s="54">
        <v>11.533716813689098</v>
      </c>
      <c r="G295" s="54">
        <f>3.14*(0.5*E295)*(0.5*F295)</f>
        <v>170.08442680515185</v>
      </c>
      <c r="H295" s="55">
        <v>2</v>
      </c>
      <c r="I295" s="73">
        <v>93</v>
      </c>
      <c r="J295" s="49">
        <f t="shared" si="13"/>
        <v>2.9330918606519489</v>
      </c>
      <c r="K295" s="49">
        <f t="shared" si="14"/>
        <v>2.4452746425846379</v>
      </c>
      <c r="L295" s="49">
        <f t="shared" si="15"/>
        <v>13.041642028715243</v>
      </c>
      <c r="M295" s="4"/>
    </row>
    <row r="296" spans="1:13" x14ac:dyDescent="0.35">
      <c r="A296" s="4"/>
      <c r="B296" s="10" t="s">
        <v>7</v>
      </c>
      <c r="C296" s="76" t="s">
        <v>171</v>
      </c>
      <c r="D296" s="3" t="s">
        <v>58</v>
      </c>
      <c r="E296" s="36">
        <v>18.787283606675711</v>
      </c>
      <c r="F296" s="36">
        <v>11.7693946371369</v>
      </c>
      <c r="G296" s="36">
        <v>173.57523961752159</v>
      </c>
      <c r="H296" s="3">
        <v>2</v>
      </c>
      <c r="I296" s="73">
        <v>94</v>
      </c>
      <c r="J296" s="49">
        <f t="shared" si="13"/>
        <v>2.9331802370713485</v>
      </c>
      <c r="K296" s="49">
        <f t="shared" si="14"/>
        <v>2.4655024872508298</v>
      </c>
      <c r="L296" s="49">
        <f t="shared" si="15"/>
        <v>13.174795619573064</v>
      </c>
      <c r="M296" s="4"/>
    </row>
    <row r="297" spans="1:13" x14ac:dyDescent="0.35">
      <c r="A297" s="4"/>
      <c r="B297" s="10" t="s">
        <v>7</v>
      </c>
      <c r="C297" s="76" t="s">
        <v>78</v>
      </c>
      <c r="D297" s="3" t="s">
        <v>58</v>
      </c>
      <c r="E297" s="54">
        <v>18.798827328187315</v>
      </c>
      <c r="F297" s="54">
        <v>9.2561296483117204</v>
      </c>
      <c r="G297" s="54">
        <f>3.14*(0.5*E297)*(0.5*F297)</f>
        <v>136.59344064395287</v>
      </c>
      <c r="H297" s="55">
        <v>2</v>
      </c>
      <c r="I297" s="73">
        <v>95</v>
      </c>
      <c r="J297" s="49">
        <f t="shared" si="13"/>
        <v>2.9337944917301808</v>
      </c>
      <c r="K297" s="49">
        <f t="shared" si="14"/>
        <v>2.2252859967413907</v>
      </c>
      <c r="L297" s="49">
        <f t="shared" si="15"/>
        <v>11.687319651825771</v>
      </c>
      <c r="M297" s="4"/>
    </row>
    <row r="298" spans="1:13" x14ac:dyDescent="0.35">
      <c r="A298" s="4"/>
      <c r="B298" s="10" t="s">
        <v>7</v>
      </c>
      <c r="C298" s="76" t="s">
        <v>167</v>
      </c>
      <c r="D298" s="3" t="s">
        <v>58</v>
      </c>
      <c r="E298" s="36">
        <v>18.835090265758872</v>
      </c>
      <c r="F298" s="36">
        <v>11.938418032900056</v>
      </c>
      <c r="G298" s="36">
        <v>176.5160273048283</v>
      </c>
      <c r="H298" s="3">
        <v>2</v>
      </c>
      <c r="I298" s="73">
        <v>96</v>
      </c>
      <c r="J298" s="49">
        <f t="shared" si="13"/>
        <v>2.9357216335805627</v>
      </c>
      <c r="K298" s="49">
        <f t="shared" si="14"/>
        <v>2.4797616061295291</v>
      </c>
      <c r="L298" s="49">
        <f t="shared" si="15"/>
        <v>13.285933437467927</v>
      </c>
      <c r="M298" s="4"/>
    </row>
    <row r="299" spans="1:13" x14ac:dyDescent="0.35">
      <c r="A299" s="4"/>
      <c r="B299" s="10" t="s">
        <v>7</v>
      </c>
      <c r="C299" s="76" t="s">
        <v>77</v>
      </c>
      <c r="D299" s="3" t="s">
        <v>58</v>
      </c>
      <c r="E299" s="54">
        <v>18.836188399812517</v>
      </c>
      <c r="F299" s="54">
        <v>9.6533705092335573</v>
      </c>
      <c r="G299" s="54">
        <f>3.14*(0.5*E299)*(0.5*F299)</f>
        <v>142.73867390001715</v>
      </c>
      <c r="H299" s="55">
        <v>2</v>
      </c>
      <c r="I299" s="73">
        <v>97</v>
      </c>
      <c r="J299" s="49">
        <f t="shared" si="13"/>
        <v>2.9357799344449269</v>
      </c>
      <c r="K299" s="49">
        <f t="shared" si="14"/>
        <v>2.267307129936627</v>
      </c>
      <c r="L299" s="49">
        <f t="shared" si="15"/>
        <v>11.947329153414044</v>
      </c>
      <c r="M299" s="4"/>
    </row>
    <row r="300" spans="1:13" x14ac:dyDescent="0.35">
      <c r="A300" s="4"/>
      <c r="B300" s="10" t="s">
        <v>7</v>
      </c>
      <c r="C300" s="76" t="s">
        <v>167</v>
      </c>
      <c r="D300" s="3" t="s">
        <v>58</v>
      </c>
      <c r="E300" s="36">
        <v>18.865608930546614</v>
      </c>
      <c r="F300" s="36">
        <v>11.270586724493253</v>
      </c>
      <c r="G300" s="36">
        <v>166.91178802624853</v>
      </c>
      <c r="H300" s="3">
        <v>2</v>
      </c>
      <c r="I300" s="73">
        <v>98</v>
      </c>
      <c r="J300" s="49">
        <f t="shared" si="13"/>
        <v>2.9373406312174506</v>
      </c>
      <c r="K300" s="49">
        <f t="shared" si="14"/>
        <v>2.4221963874324417</v>
      </c>
      <c r="L300" s="49">
        <f t="shared" si="15"/>
        <v>12.919434508764249</v>
      </c>
      <c r="M300" s="4"/>
    </row>
    <row r="301" spans="1:13" x14ac:dyDescent="0.35">
      <c r="A301" s="4"/>
      <c r="B301" s="10" t="s">
        <v>7</v>
      </c>
      <c r="C301" s="76" t="s">
        <v>77</v>
      </c>
      <c r="D301" s="3" t="s">
        <v>58</v>
      </c>
      <c r="E301" s="54">
        <v>18.912146970638553</v>
      </c>
      <c r="F301" s="54">
        <v>9.5160262289394506</v>
      </c>
      <c r="G301" s="54">
        <f>3.14*(0.5*E301)*(0.5*F301)</f>
        <v>141.2752619952511</v>
      </c>
      <c r="H301" s="55">
        <v>2</v>
      </c>
      <c r="I301" s="73">
        <v>99</v>
      </c>
      <c r="J301" s="49">
        <f t="shared" si="13"/>
        <v>2.9398044124836011</v>
      </c>
      <c r="K301" s="49">
        <f t="shared" si="14"/>
        <v>2.2529773487357199</v>
      </c>
      <c r="L301" s="49">
        <f t="shared" si="15"/>
        <v>11.885927056618305</v>
      </c>
      <c r="M301" s="4"/>
    </row>
    <row r="302" spans="1:13" x14ac:dyDescent="0.35">
      <c r="A302" s="4"/>
      <c r="B302" s="10" t="s">
        <v>7</v>
      </c>
      <c r="C302" s="76" t="s">
        <v>166</v>
      </c>
      <c r="D302" s="3" t="s">
        <v>58</v>
      </c>
      <c r="E302" s="36">
        <v>18.924402244782257</v>
      </c>
      <c r="F302" s="36">
        <v>13.710103032770041</v>
      </c>
      <c r="G302" s="36">
        <v>203.67257111849628</v>
      </c>
      <c r="H302" s="3">
        <v>2</v>
      </c>
      <c r="I302" s="73">
        <v>100</v>
      </c>
      <c r="J302" s="49">
        <f t="shared" si="13"/>
        <v>2.9404522133442188</v>
      </c>
      <c r="K302" s="49">
        <f t="shared" si="14"/>
        <v>2.6181330087006192</v>
      </c>
      <c r="L302" s="49">
        <f t="shared" si="15"/>
        <v>14.271389950474211</v>
      </c>
      <c r="M302" s="4"/>
    </row>
    <row r="303" spans="1:13" x14ac:dyDescent="0.35">
      <c r="A303" s="4"/>
      <c r="B303" s="10" t="s">
        <v>7</v>
      </c>
      <c r="C303" s="76" t="s">
        <v>78</v>
      </c>
      <c r="D303" s="3" t="s">
        <v>58</v>
      </c>
      <c r="E303" s="54">
        <v>18.931817153278086</v>
      </c>
      <c r="F303" s="54">
        <v>8.4860817555032355</v>
      </c>
      <c r="G303" s="54">
        <f>3.14*(0.5*E303)*(0.5*F303)</f>
        <v>126.11570429222076</v>
      </c>
      <c r="H303" s="55">
        <v>2</v>
      </c>
      <c r="I303" s="73">
        <v>101</v>
      </c>
      <c r="J303" s="49">
        <f t="shared" si="13"/>
        <v>2.9408439539199316</v>
      </c>
      <c r="K303" s="49">
        <f t="shared" si="14"/>
        <v>2.1384273808962555</v>
      </c>
      <c r="L303" s="49">
        <f t="shared" si="15"/>
        <v>11.230124856484043</v>
      </c>
      <c r="M303" s="4"/>
    </row>
    <row r="304" spans="1:13" x14ac:dyDescent="0.35">
      <c r="A304" s="4"/>
      <c r="B304" s="10" t="s">
        <v>7</v>
      </c>
      <c r="C304" s="76" t="s">
        <v>165</v>
      </c>
      <c r="D304" s="3" t="s">
        <v>58</v>
      </c>
      <c r="E304" s="36">
        <v>18.947100710216681</v>
      </c>
      <c r="F304" s="36">
        <v>11.099734236047444</v>
      </c>
      <c r="G304" s="36">
        <v>165.0916092052193</v>
      </c>
      <c r="H304" s="3">
        <v>2</v>
      </c>
      <c r="I304" s="73">
        <v>102</v>
      </c>
      <c r="J304" s="49">
        <f t="shared" si="13"/>
        <v>2.9416509230008887</v>
      </c>
      <c r="K304" s="49">
        <f t="shared" si="14"/>
        <v>2.406921165333229</v>
      </c>
      <c r="L304" s="49">
        <f t="shared" si="15"/>
        <v>12.848797967328279</v>
      </c>
      <c r="M304" s="4"/>
    </row>
    <row r="305" spans="1:13" x14ac:dyDescent="0.35">
      <c r="A305" s="4"/>
      <c r="B305" s="10" t="s">
        <v>7</v>
      </c>
      <c r="C305" s="76" t="s">
        <v>166</v>
      </c>
      <c r="D305" s="3" t="s">
        <v>58</v>
      </c>
      <c r="E305" s="36">
        <v>18.965239922650923</v>
      </c>
      <c r="F305" s="36">
        <v>12.767071909670531</v>
      </c>
      <c r="G305" s="36">
        <v>190.07250677316139</v>
      </c>
      <c r="H305" s="3">
        <v>2</v>
      </c>
      <c r="I305" s="73">
        <v>103</v>
      </c>
      <c r="J305" s="49">
        <f t="shared" si="13"/>
        <v>2.942607825872912</v>
      </c>
      <c r="K305" s="49">
        <f t="shared" si="14"/>
        <v>2.5468693492865584</v>
      </c>
      <c r="L305" s="49">
        <f t="shared" si="15"/>
        <v>13.786678598312264</v>
      </c>
      <c r="M305" s="4"/>
    </row>
    <row r="306" spans="1:13" x14ac:dyDescent="0.35">
      <c r="A306" s="4"/>
      <c r="B306" s="10" t="s">
        <v>7</v>
      </c>
      <c r="C306" s="76" t="s">
        <v>77</v>
      </c>
      <c r="D306" s="3" t="s">
        <v>58</v>
      </c>
      <c r="E306" s="54">
        <v>18.976182126289142</v>
      </c>
      <c r="F306" s="54">
        <v>8.1428824524337546</v>
      </c>
      <c r="G306" s="54">
        <f>3.14*(0.5*E306)*(0.5*F306)</f>
        <v>121.29884405352233</v>
      </c>
      <c r="H306" s="55">
        <v>2</v>
      </c>
      <c r="I306" s="73">
        <v>104</v>
      </c>
      <c r="J306" s="49">
        <f t="shared" si="13"/>
        <v>2.9431846204868553</v>
      </c>
      <c r="K306" s="49">
        <f t="shared" si="14"/>
        <v>2.0971442269680254</v>
      </c>
      <c r="L306" s="49">
        <f t="shared" si="15"/>
        <v>11.013575443675062</v>
      </c>
      <c r="M306" s="4"/>
    </row>
    <row r="307" spans="1:13" x14ac:dyDescent="0.35">
      <c r="A307" s="4"/>
      <c r="B307" s="10" t="s">
        <v>7</v>
      </c>
      <c r="C307" s="76" t="s">
        <v>78</v>
      </c>
      <c r="D307" s="3" t="s">
        <v>58</v>
      </c>
      <c r="E307" s="54">
        <v>19.001590671667103</v>
      </c>
      <c r="F307" s="54">
        <v>8.3168377976625081</v>
      </c>
      <c r="G307" s="54">
        <f>3.14*(0.5*E307)*(0.5*F307)</f>
        <v>124.05602079835835</v>
      </c>
      <c r="H307" s="55">
        <v>2</v>
      </c>
      <c r="I307" s="73">
        <v>105</v>
      </c>
      <c r="J307" s="49">
        <f t="shared" si="13"/>
        <v>2.9445226952235801</v>
      </c>
      <c r="K307" s="49">
        <f t="shared" si="14"/>
        <v>2.1182821101909646</v>
      </c>
      <c r="L307" s="49">
        <f t="shared" si="15"/>
        <v>11.138043849723269</v>
      </c>
      <c r="M307" s="4"/>
    </row>
    <row r="308" spans="1:13" x14ac:dyDescent="0.35">
      <c r="A308" s="4"/>
      <c r="B308" s="10" t="s">
        <v>7</v>
      </c>
      <c r="C308" s="76" t="s">
        <v>78</v>
      </c>
      <c r="D308" s="3" t="s">
        <v>58</v>
      </c>
      <c r="E308" s="54">
        <v>19.010294355155061</v>
      </c>
      <c r="F308" s="54">
        <v>8.1766704915617616</v>
      </c>
      <c r="G308" s="54">
        <f>3.14*(0.5*E308)*(0.5*F308)</f>
        <v>122.02111661841411</v>
      </c>
      <c r="H308" s="55">
        <v>2</v>
      </c>
      <c r="I308" s="73">
        <v>106</v>
      </c>
      <c r="J308" s="49">
        <f t="shared" si="13"/>
        <v>2.9449806406074472</v>
      </c>
      <c r="K308" s="49">
        <f t="shared" si="14"/>
        <v>2.1012850373838865</v>
      </c>
      <c r="L308" s="49">
        <f t="shared" si="15"/>
        <v>11.046316880228183</v>
      </c>
      <c r="M308" s="4"/>
    </row>
    <row r="309" spans="1:13" x14ac:dyDescent="0.35">
      <c r="A309" s="4"/>
      <c r="B309" s="10" t="s">
        <v>7</v>
      </c>
      <c r="C309" s="76" t="s">
        <v>167</v>
      </c>
      <c r="D309" s="3" t="s">
        <v>58</v>
      </c>
      <c r="E309" s="36">
        <v>19.039360554552445</v>
      </c>
      <c r="F309" s="36">
        <v>14.032827590233847</v>
      </c>
      <c r="G309" s="36">
        <v>209.73321031091186</v>
      </c>
      <c r="H309" s="3">
        <v>2</v>
      </c>
      <c r="I309" s="73">
        <v>107</v>
      </c>
      <c r="J309" s="49">
        <f t="shared" si="13"/>
        <v>2.9465084444795289</v>
      </c>
      <c r="K309" s="49">
        <f t="shared" si="14"/>
        <v>2.6413994126701406</v>
      </c>
      <c r="L309" s="49">
        <f t="shared" si="15"/>
        <v>14.482168701921402</v>
      </c>
      <c r="M309" s="4"/>
    </row>
    <row r="310" spans="1:13" x14ac:dyDescent="0.35">
      <c r="A310" s="4"/>
      <c r="B310" s="10" t="s">
        <v>7</v>
      </c>
      <c r="C310" s="76" t="s">
        <v>166</v>
      </c>
      <c r="D310" s="3" t="s">
        <v>58</v>
      </c>
      <c r="E310" s="36">
        <v>19.095541373005787</v>
      </c>
      <c r="F310" s="36">
        <v>13.118067698974393</v>
      </c>
      <c r="G310" s="36">
        <v>196.63983451653024</v>
      </c>
      <c r="H310" s="3">
        <v>2</v>
      </c>
      <c r="I310" s="73">
        <v>108</v>
      </c>
      <c r="J310" s="49">
        <f t="shared" si="13"/>
        <v>2.9494548718338844</v>
      </c>
      <c r="K310" s="49">
        <f t="shared" si="14"/>
        <v>2.573990493627734</v>
      </c>
      <c r="L310" s="49">
        <f t="shared" si="15"/>
        <v>14.022832613866937</v>
      </c>
      <c r="M310" s="4"/>
    </row>
    <row r="311" spans="1:13" x14ac:dyDescent="0.35">
      <c r="A311" s="4"/>
      <c r="B311" s="10" t="s">
        <v>7</v>
      </c>
      <c r="C311" s="76" t="s">
        <v>171</v>
      </c>
      <c r="D311" s="3" t="s">
        <v>58</v>
      </c>
      <c r="E311" s="36">
        <v>19.098657683939017</v>
      </c>
      <c r="F311" s="36">
        <v>10.005000004502252</v>
      </c>
      <c r="G311" s="36">
        <v>149.99942511783053</v>
      </c>
      <c r="H311" s="3">
        <v>2</v>
      </c>
      <c r="I311" s="73">
        <v>109</v>
      </c>
      <c r="J311" s="49">
        <f t="shared" si="13"/>
        <v>2.9496180542551467</v>
      </c>
      <c r="K311" s="49">
        <f t="shared" si="14"/>
        <v>2.3030849684856971</v>
      </c>
      <c r="L311" s="49">
        <f t="shared" si="15"/>
        <v>12.247425244427113</v>
      </c>
      <c r="M311" s="4"/>
    </row>
    <row r="312" spans="1:13" x14ac:dyDescent="0.35">
      <c r="A312" s="4"/>
      <c r="B312" s="10" t="s">
        <v>7</v>
      </c>
      <c r="C312" s="76" t="s">
        <v>167</v>
      </c>
      <c r="D312" s="3" t="s">
        <v>58</v>
      </c>
      <c r="E312" s="36">
        <v>19.113885667985112</v>
      </c>
      <c r="F312" s="36">
        <v>11.911801926144591</v>
      </c>
      <c r="G312" s="36">
        <v>178.72944379106985</v>
      </c>
      <c r="H312" s="73">
        <v>2</v>
      </c>
      <c r="I312" s="73">
        <v>110</v>
      </c>
      <c r="J312" s="49">
        <f t="shared" si="13"/>
        <v>2.9504150692411399</v>
      </c>
      <c r="K312" s="49">
        <f t="shared" si="14"/>
        <v>2.4775296671494864</v>
      </c>
      <c r="L312" s="49">
        <f t="shared" si="15"/>
        <v>13.368973176391291</v>
      </c>
      <c r="M312" s="4"/>
    </row>
    <row r="313" spans="1:13" x14ac:dyDescent="0.35">
      <c r="A313" s="4"/>
      <c r="B313" s="10" t="s">
        <v>7</v>
      </c>
      <c r="C313" s="76" t="s">
        <v>77</v>
      </c>
      <c r="D313" s="3" t="s">
        <v>58</v>
      </c>
      <c r="E313" s="54">
        <v>19.130289039244904</v>
      </c>
      <c r="F313" s="54">
        <v>9.8091943350291704</v>
      </c>
      <c r="G313" s="54">
        <f>3.14*(0.5*E313)*(0.5*F313)</f>
        <v>147.30738745391693</v>
      </c>
      <c r="H313" s="55">
        <v>2</v>
      </c>
      <c r="I313" s="73">
        <v>111</v>
      </c>
      <c r="J313" s="49">
        <f t="shared" si="13"/>
        <v>2.9512728925510299</v>
      </c>
      <c r="K313" s="49">
        <f t="shared" si="14"/>
        <v>2.283320143296331</v>
      </c>
      <c r="L313" s="49">
        <f t="shared" si="15"/>
        <v>12.137025478012186</v>
      </c>
      <c r="M313" s="4"/>
    </row>
    <row r="314" spans="1:13" x14ac:dyDescent="0.35">
      <c r="A314" s="4"/>
      <c r="B314" s="10" t="s">
        <v>7</v>
      </c>
      <c r="C314" s="76" t="s">
        <v>78</v>
      </c>
      <c r="D314" s="3" t="s">
        <v>58</v>
      </c>
      <c r="E314" s="54">
        <v>19.15549317267881</v>
      </c>
      <c r="F314" s="54">
        <v>6.8461291209691435</v>
      </c>
      <c r="G314" s="54">
        <f>3.14*(0.5*E314)*(0.5*F314)</f>
        <v>102.94566901426158</v>
      </c>
      <c r="H314" s="55">
        <v>2</v>
      </c>
      <c r="I314" s="73">
        <v>112</v>
      </c>
      <c r="J314" s="49">
        <f t="shared" si="13"/>
        <v>2.9525895242413727</v>
      </c>
      <c r="K314" s="49">
        <f t="shared" si="14"/>
        <v>1.9236834007202486</v>
      </c>
      <c r="L314" s="49">
        <f t="shared" si="15"/>
        <v>10.146214516471726</v>
      </c>
      <c r="M314" s="4"/>
    </row>
    <row r="315" spans="1:13" x14ac:dyDescent="0.35">
      <c r="A315" s="4"/>
      <c r="B315" s="10" t="s">
        <v>7</v>
      </c>
      <c r="C315" s="76" t="s">
        <v>165</v>
      </c>
      <c r="D315" s="3" t="s">
        <v>58</v>
      </c>
      <c r="E315" s="36">
        <v>19.189844327962255</v>
      </c>
      <c r="F315" s="36">
        <v>11.061541488875859</v>
      </c>
      <c r="G315" s="36">
        <v>166.63136847107651</v>
      </c>
      <c r="H315" s="73">
        <v>2</v>
      </c>
      <c r="I315" s="73">
        <v>113</v>
      </c>
      <c r="J315" s="49">
        <f t="shared" si="13"/>
        <v>2.9543811978429977</v>
      </c>
      <c r="K315" s="49">
        <f t="shared" si="14"/>
        <v>2.403474361506778</v>
      </c>
      <c r="L315" s="49">
        <f t="shared" si="15"/>
        <v>12.908577321729785</v>
      </c>
      <c r="M315" s="4"/>
    </row>
    <row r="316" spans="1:13" x14ac:dyDescent="0.35">
      <c r="A316" s="4"/>
      <c r="B316" s="10" t="s">
        <v>7</v>
      </c>
      <c r="C316" s="76" t="s">
        <v>167</v>
      </c>
      <c r="D316" s="3" t="s">
        <v>58</v>
      </c>
      <c r="E316" s="36">
        <v>19.221863862085073</v>
      </c>
      <c r="F316" s="36">
        <v>13.122603596656514</v>
      </c>
      <c r="G316" s="36">
        <v>198.00910638306598</v>
      </c>
      <c r="H316" s="73">
        <v>2</v>
      </c>
      <c r="I316" s="73">
        <v>114</v>
      </c>
      <c r="J316" s="49">
        <f t="shared" si="13"/>
        <v>2.9560483739748613</v>
      </c>
      <c r="K316" s="49">
        <f t="shared" si="14"/>
        <v>2.5743362086954771</v>
      </c>
      <c r="L316" s="49">
        <f t="shared" si="15"/>
        <v>14.07157085698203</v>
      </c>
      <c r="M316" s="4"/>
    </row>
    <row r="317" spans="1:13" x14ac:dyDescent="0.35">
      <c r="A317" s="4"/>
      <c r="B317" s="10" t="s">
        <v>7</v>
      </c>
      <c r="C317" s="76" t="s">
        <v>78</v>
      </c>
      <c r="D317" s="3" t="s">
        <v>58</v>
      </c>
      <c r="E317" s="54">
        <v>19.228039875149321</v>
      </c>
      <c r="F317" s="54">
        <v>8.4175787257913957</v>
      </c>
      <c r="G317" s="54">
        <f>3.14*(0.5*E317)*(0.5*F317)</f>
        <v>127.05502842250458</v>
      </c>
      <c r="H317" s="55">
        <v>2</v>
      </c>
      <c r="I317" s="73">
        <v>115</v>
      </c>
      <c r="J317" s="49">
        <f t="shared" si="13"/>
        <v>2.9563696238359567</v>
      </c>
      <c r="K317" s="49">
        <f t="shared" si="14"/>
        <v>2.1303222246427271</v>
      </c>
      <c r="L317" s="49">
        <f t="shared" si="15"/>
        <v>11.271868896616239</v>
      </c>
      <c r="M317" s="4"/>
    </row>
    <row r="318" spans="1:13" x14ac:dyDescent="0.35">
      <c r="A318" s="4"/>
      <c r="B318" s="10" t="s">
        <v>7</v>
      </c>
      <c r="C318" s="76" t="s">
        <v>78</v>
      </c>
      <c r="D318" s="3" t="s">
        <v>58</v>
      </c>
      <c r="E318" s="54">
        <v>19.247387228568293</v>
      </c>
      <c r="F318" s="54">
        <v>12.257979093547728</v>
      </c>
      <c r="G318" s="54">
        <f>3.14*(0.5*E318)*(0.5*F318)</f>
        <v>185.20824514876804</v>
      </c>
      <c r="H318" s="55">
        <v>2</v>
      </c>
      <c r="I318" s="73">
        <v>116</v>
      </c>
      <c r="J318" s="49">
        <f t="shared" si="13"/>
        <v>2.9573753231357998</v>
      </c>
      <c r="K318" s="49">
        <f t="shared" si="14"/>
        <v>2.5061770795267395</v>
      </c>
      <c r="L318" s="49">
        <f t="shared" si="15"/>
        <v>13.60912359958451</v>
      </c>
      <c r="M318" s="4"/>
    </row>
    <row r="319" spans="1:13" x14ac:dyDescent="0.35">
      <c r="A319" s="4"/>
      <c r="B319" s="10" t="s">
        <v>7</v>
      </c>
      <c r="C319" s="76" t="s">
        <v>78</v>
      </c>
      <c r="D319" s="3" t="s">
        <v>58</v>
      </c>
      <c r="E319" s="54">
        <v>19.261706072408984</v>
      </c>
      <c r="F319" s="54">
        <v>10.134066824335248</v>
      </c>
      <c r="G319" s="54">
        <f>3.14*(0.5*E319)*(0.5*F319)</f>
        <v>153.23154194346989</v>
      </c>
      <c r="H319" s="55">
        <v>2</v>
      </c>
      <c r="I319" s="73">
        <v>117</v>
      </c>
      <c r="J319" s="49">
        <f t="shared" si="13"/>
        <v>2.9581189835688653</v>
      </c>
      <c r="K319" s="49">
        <f t="shared" si="14"/>
        <v>2.3159027011049247</v>
      </c>
      <c r="L319" s="49">
        <f t="shared" si="15"/>
        <v>12.378672866808861</v>
      </c>
      <c r="M319" s="4"/>
    </row>
    <row r="320" spans="1:13" x14ac:dyDescent="0.35">
      <c r="A320" s="4"/>
      <c r="B320" s="10" t="s">
        <v>7</v>
      </c>
      <c r="C320" s="76" t="s">
        <v>78</v>
      </c>
      <c r="D320" s="3" t="s">
        <v>58</v>
      </c>
      <c r="E320" s="54">
        <v>19.278159594922794</v>
      </c>
      <c r="F320" s="54">
        <v>8.533577627973445</v>
      </c>
      <c r="G320" s="54">
        <f>3.14*(0.5*E320)*(0.5*F320)</f>
        <v>129.14166207077179</v>
      </c>
      <c r="H320" s="55">
        <v>2</v>
      </c>
      <c r="I320" s="73">
        <v>118</v>
      </c>
      <c r="J320" s="49">
        <f t="shared" si="13"/>
        <v>2.9589728279312433</v>
      </c>
      <c r="K320" s="49">
        <f t="shared" si="14"/>
        <v>2.1440086906857641</v>
      </c>
      <c r="L320" s="49">
        <f t="shared" si="15"/>
        <v>11.364051305356369</v>
      </c>
      <c r="M320" s="4"/>
    </row>
    <row r="321" spans="1:13" x14ac:dyDescent="0.35">
      <c r="A321" s="4"/>
      <c r="B321" s="10" t="s">
        <v>7</v>
      </c>
      <c r="C321" s="76" t="s">
        <v>78</v>
      </c>
      <c r="D321" s="3" t="s">
        <v>58</v>
      </c>
      <c r="E321" s="54">
        <v>19.278874646928568</v>
      </c>
      <c r="F321" s="54">
        <v>7.7187683715984843</v>
      </c>
      <c r="G321" s="54">
        <f>3.14*(0.5*E321)*(0.5*F321)</f>
        <v>116.81519677380844</v>
      </c>
      <c r="H321" s="55">
        <v>2</v>
      </c>
      <c r="I321" s="73">
        <v>119</v>
      </c>
      <c r="J321" s="49">
        <f t="shared" si="13"/>
        <v>2.9590099185436265</v>
      </c>
      <c r="K321" s="49">
        <f t="shared" si="14"/>
        <v>2.0436548139515374</v>
      </c>
      <c r="L321" s="49">
        <f t="shared" si="15"/>
        <v>10.808107918308757</v>
      </c>
      <c r="M321" s="4"/>
    </row>
    <row r="322" spans="1:13" x14ac:dyDescent="0.35">
      <c r="A322" s="4"/>
      <c r="B322" s="10" t="s">
        <v>7</v>
      </c>
      <c r="C322" s="76" t="s">
        <v>166</v>
      </c>
      <c r="D322" s="3" t="s">
        <v>58</v>
      </c>
      <c r="E322" s="36">
        <v>19.286086314614426</v>
      </c>
      <c r="F322" s="36">
        <v>14.353363723720555</v>
      </c>
      <c r="G322" s="36">
        <v>217.30386616937321</v>
      </c>
      <c r="H322" s="73">
        <v>2</v>
      </c>
      <c r="I322" s="73">
        <v>120</v>
      </c>
      <c r="J322" s="49">
        <f t="shared" si="13"/>
        <v>2.9593839195844738</v>
      </c>
      <c r="K322" s="49">
        <f t="shared" si="14"/>
        <v>2.66398432057106</v>
      </c>
      <c r="L322" s="49">
        <f t="shared" si="15"/>
        <v>14.741230144373068</v>
      </c>
      <c r="M322" s="4"/>
    </row>
    <row r="323" spans="1:13" x14ac:dyDescent="0.35">
      <c r="A323" s="4"/>
      <c r="B323" s="10" t="s">
        <v>7</v>
      </c>
      <c r="C323" s="76" t="s">
        <v>78</v>
      </c>
      <c r="D323" s="3" t="s">
        <v>58</v>
      </c>
      <c r="E323" s="54">
        <v>19.296027945774046</v>
      </c>
      <c r="F323" s="54">
        <v>6.3292672267177812</v>
      </c>
      <c r="G323" s="54">
        <f t="shared" ref="G323:G329" si="16">3.14*(0.5*E323)*(0.5*F323)</f>
        <v>95.871828067169218</v>
      </c>
      <c r="H323" s="55">
        <v>2</v>
      </c>
      <c r="I323" s="73">
        <v>121</v>
      </c>
      <c r="J323" s="49">
        <f t="shared" si="13"/>
        <v>2.9598992688114523</v>
      </c>
      <c r="K323" s="49">
        <f t="shared" si="14"/>
        <v>1.8451844674832361</v>
      </c>
      <c r="L323" s="49">
        <f t="shared" si="15"/>
        <v>9.7914160399387189</v>
      </c>
      <c r="M323" s="4"/>
    </row>
    <row r="324" spans="1:13" x14ac:dyDescent="0.35">
      <c r="A324" s="4"/>
      <c r="B324" s="10" t="s">
        <v>7</v>
      </c>
      <c r="C324" s="76" t="s">
        <v>78</v>
      </c>
      <c r="D324" s="3" t="s">
        <v>58</v>
      </c>
      <c r="E324" s="54">
        <v>19.310310721930822</v>
      </c>
      <c r="F324" s="54">
        <v>10.159487288385765</v>
      </c>
      <c r="G324" s="54">
        <f t="shared" si="16"/>
        <v>154.00354220667489</v>
      </c>
      <c r="H324" s="55">
        <v>2</v>
      </c>
      <c r="I324" s="73">
        <v>122</v>
      </c>
      <c r="J324" s="49">
        <f t="shared" ref="J324:J387" si="17">LN(E324)</f>
        <v>2.9606391875554361</v>
      </c>
      <c r="K324" s="49">
        <f t="shared" ref="K324:K387" si="18">LN(F324)</f>
        <v>2.3184079771354398</v>
      </c>
      <c r="L324" s="49">
        <f t="shared" ref="L324:L387" si="19">SQRT(G324)</f>
        <v>12.409816364744279</v>
      </c>
      <c r="M324" s="4"/>
    </row>
    <row r="325" spans="1:13" x14ac:dyDescent="0.35">
      <c r="A325" s="4"/>
      <c r="B325" s="10" t="s">
        <v>7</v>
      </c>
      <c r="C325" s="76" t="s">
        <v>78</v>
      </c>
      <c r="D325" s="3" t="s">
        <v>58</v>
      </c>
      <c r="E325" s="54">
        <v>19.32101587514445</v>
      </c>
      <c r="F325" s="54">
        <v>7.5745470096036671</v>
      </c>
      <c r="G325" s="54">
        <f t="shared" si="16"/>
        <v>114.8831352703706</v>
      </c>
      <c r="H325" s="55">
        <v>2</v>
      </c>
      <c r="I325" s="73">
        <v>123</v>
      </c>
      <c r="J325" s="49">
        <f t="shared" si="17"/>
        <v>2.9611934089312277</v>
      </c>
      <c r="K325" s="49">
        <f t="shared" si="18"/>
        <v>2.0247935488949116</v>
      </c>
      <c r="L325" s="49">
        <f t="shared" si="19"/>
        <v>10.718355063645289</v>
      </c>
      <c r="M325" s="4"/>
    </row>
    <row r="326" spans="1:13" x14ac:dyDescent="0.35">
      <c r="A326" s="4"/>
      <c r="B326" s="10" t="s">
        <v>7</v>
      </c>
      <c r="C326" s="76" t="s">
        <v>77</v>
      </c>
      <c r="D326" s="3" t="s">
        <v>58</v>
      </c>
      <c r="E326" s="54">
        <v>19.361641476740559</v>
      </c>
      <c r="F326" s="54">
        <v>9.0000831309430076</v>
      </c>
      <c r="G326" s="54">
        <f t="shared" si="16"/>
        <v>136.79126053111065</v>
      </c>
      <c r="H326" s="55">
        <v>2</v>
      </c>
      <c r="I326" s="73">
        <v>124</v>
      </c>
      <c r="J326" s="49">
        <f t="shared" si="17"/>
        <v>2.9632938652759377</v>
      </c>
      <c r="K326" s="49">
        <f t="shared" si="18"/>
        <v>2.1972338140650058</v>
      </c>
      <c r="L326" s="49">
        <f t="shared" si="19"/>
        <v>11.695779603391586</v>
      </c>
      <c r="M326" s="4"/>
    </row>
    <row r="327" spans="1:13" x14ac:dyDescent="0.35">
      <c r="A327" s="4"/>
      <c r="B327" s="10" t="s">
        <v>7</v>
      </c>
      <c r="C327" s="76" t="s">
        <v>77</v>
      </c>
      <c r="D327" s="3" t="s">
        <v>58</v>
      </c>
      <c r="E327" s="54">
        <v>19.395786509911279</v>
      </c>
      <c r="F327" s="54">
        <v>8.6986621604942549</v>
      </c>
      <c r="G327" s="54">
        <f t="shared" si="16"/>
        <v>132.44315443663029</v>
      </c>
      <c r="H327" s="55">
        <v>2</v>
      </c>
      <c r="I327" s="73">
        <v>125</v>
      </c>
      <c r="J327" s="49">
        <f t="shared" si="17"/>
        <v>2.9650558522693142</v>
      </c>
      <c r="K327" s="49">
        <f t="shared" si="18"/>
        <v>2.1631692391801707</v>
      </c>
      <c r="L327" s="49">
        <f t="shared" si="19"/>
        <v>11.508394954841892</v>
      </c>
      <c r="M327" s="4"/>
    </row>
    <row r="328" spans="1:13" x14ac:dyDescent="0.35">
      <c r="A328" s="4"/>
      <c r="B328" s="10" t="s">
        <v>7</v>
      </c>
      <c r="C328" s="76" t="s">
        <v>77</v>
      </c>
      <c r="D328" s="3" t="s">
        <v>58</v>
      </c>
      <c r="E328" s="54">
        <v>19.41496670159848</v>
      </c>
      <c r="F328" s="54">
        <v>10.668832780249364</v>
      </c>
      <c r="G328" s="54">
        <f t="shared" si="16"/>
        <v>162.60100104116904</v>
      </c>
      <c r="H328" s="55">
        <v>2</v>
      </c>
      <c r="I328" s="73">
        <v>126</v>
      </c>
      <c r="J328" s="49">
        <f t="shared" si="17"/>
        <v>2.966044248095808</v>
      </c>
      <c r="K328" s="49">
        <f t="shared" si="18"/>
        <v>2.3673266666634341</v>
      </c>
      <c r="L328" s="49">
        <f t="shared" si="19"/>
        <v>12.75150975536501</v>
      </c>
      <c r="M328" s="4"/>
    </row>
    <row r="329" spans="1:13" x14ac:dyDescent="0.35">
      <c r="A329" s="4"/>
      <c r="B329" s="10" t="s">
        <v>7</v>
      </c>
      <c r="C329" s="76" t="s">
        <v>78</v>
      </c>
      <c r="D329" s="3" t="s">
        <v>58</v>
      </c>
      <c r="E329" s="54">
        <v>19.427033403574196</v>
      </c>
      <c r="F329" s="54">
        <v>9.0367684044680967</v>
      </c>
      <c r="G329" s="54">
        <f t="shared" si="16"/>
        <v>137.812717298363</v>
      </c>
      <c r="H329" s="55">
        <v>2</v>
      </c>
      <c r="I329" s="73">
        <v>127</v>
      </c>
      <c r="J329" s="49">
        <f t="shared" si="17"/>
        <v>2.9666655704958509</v>
      </c>
      <c r="K329" s="49">
        <f t="shared" si="18"/>
        <v>2.2013016331119668</v>
      </c>
      <c r="L329" s="49">
        <f t="shared" si="19"/>
        <v>11.739366136992363</v>
      </c>
      <c r="M329" s="4"/>
    </row>
    <row r="330" spans="1:13" x14ac:dyDescent="0.35">
      <c r="A330" s="4"/>
      <c r="B330" s="10" t="s">
        <v>7</v>
      </c>
      <c r="C330" s="76" t="s">
        <v>166</v>
      </c>
      <c r="D330" s="3" t="s">
        <v>58</v>
      </c>
      <c r="E330" s="36">
        <v>19.436360907844733</v>
      </c>
      <c r="F330" s="36">
        <v>14.490456348541134</v>
      </c>
      <c r="G330" s="36">
        <v>221.08876535804814</v>
      </c>
      <c r="H330" s="73">
        <v>2</v>
      </c>
      <c r="I330" s="73">
        <v>128</v>
      </c>
      <c r="J330" s="49">
        <f t="shared" si="17"/>
        <v>2.9671455854103943</v>
      </c>
      <c r="K330" s="49">
        <f t="shared" si="18"/>
        <v>2.6734902498698689</v>
      </c>
      <c r="L330" s="49">
        <f t="shared" si="19"/>
        <v>14.869053949664993</v>
      </c>
      <c r="M330" s="4"/>
    </row>
    <row r="331" spans="1:13" x14ac:dyDescent="0.35">
      <c r="A331" s="4"/>
      <c r="B331" s="10" t="s">
        <v>7</v>
      </c>
      <c r="C331" s="76" t="s">
        <v>167</v>
      </c>
      <c r="D331" s="3" t="s">
        <v>58</v>
      </c>
      <c r="E331" s="36">
        <v>19.521906293776599</v>
      </c>
      <c r="F331" s="36">
        <v>12.203553791172229</v>
      </c>
      <c r="G331" s="36">
        <v>187.01575734642626</v>
      </c>
      <c r="H331" s="73">
        <v>2</v>
      </c>
      <c r="I331" s="73">
        <v>129</v>
      </c>
      <c r="J331" s="49">
        <f t="shared" si="17"/>
        <v>2.9715372347093201</v>
      </c>
      <c r="K331" s="49">
        <f t="shared" si="18"/>
        <v>2.5017272036796259</v>
      </c>
      <c r="L331" s="49">
        <f t="shared" si="19"/>
        <v>13.675370464686734</v>
      </c>
      <c r="M331" s="4"/>
    </row>
    <row r="332" spans="1:13" x14ac:dyDescent="0.35">
      <c r="A332" s="4"/>
      <c r="B332" s="10" t="s">
        <v>7</v>
      </c>
      <c r="C332" s="76" t="s">
        <v>165</v>
      </c>
      <c r="D332" s="3" t="s">
        <v>58</v>
      </c>
      <c r="E332" s="36">
        <v>19.565552646028934</v>
      </c>
      <c r="F332" s="36">
        <v>8.9581973673403947</v>
      </c>
      <c r="G332" s="36">
        <v>137.58858453030979</v>
      </c>
      <c r="H332" s="73">
        <v>2</v>
      </c>
      <c r="I332" s="73">
        <v>130</v>
      </c>
      <c r="J332" s="49">
        <f t="shared" si="17"/>
        <v>2.9737705019298879</v>
      </c>
      <c r="K332" s="49">
        <f t="shared" si="18"/>
        <v>2.1925690200653247</v>
      </c>
      <c r="L332" s="49">
        <f t="shared" si="19"/>
        <v>11.729816048442951</v>
      </c>
      <c r="M332" s="4"/>
    </row>
    <row r="333" spans="1:13" x14ac:dyDescent="0.35">
      <c r="A333" s="4"/>
      <c r="B333" s="10" t="s">
        <v>7</v>
      </c>
      <c r="C333" s="76" t="s">
        <v>166</v>
      </c>
      <c r="D333" s="3" t="s">
        <v>58</v>
      </c>
      <c r="E333" s="36">
        <v>19.598982763034112</v>
      </c>
      <c r="F333" s="36">
        <v>10.63237038960469</v>
      </c>
      <c r="G333" s="36">
        <v>163.58116053690443</v>
      </c>
      <c r="H333" s="73">
        <v>2</v>
      </c>
      <c r="I333" s="73">
        <v>131</v>
      </c>
      <c r="J333" s="49">
        <f t="shared" si="17"/>
        <v>2.9754776650444295</v>
      </c>
      <c r="K333" s="49">
        <f t="shared" si="18"/>
        <v>2.3639031580506322</v>
      </c>
      <c r="L333" s="49">
        <f t="shared" si="19"/>
        <v>12.789885086931173</v>
      </c>
      <c r="M333" s="4"/>
    </row>
    <row r="334" spans="1:13" x14ac:dyDescent="0.35">
      <c r="A334" s="4"/>
      <c r="B334" s="10" t="s">
        <v>7</v>
      </c>
      <c r="C334" s="76" t="s">
        <v>166</v>
      </c>
      <c r="D334" s="3" t="s">
        <v>58</v>
      </c>
      <c r="E334" s="36">
        <v>19.604042959193052</v>
      </c>
      <c r="F334" s="36">
        <v>14.079400739321494</v>
      </c>
      <c r="G334" s="36">
        <v>216.6703438926821</v>
      </c>
      <c r="H334" s="73">
        <v>2</v>
      </c>
      <c r="I334" s="73">
        <v>132</v>
      </c>
      <c r="J334" s="49">
        <f t="shared" si="17"/>
        <v>2.9757358183932499</v>
      </c>
      <c r="K334" s="49">
        <f t="shared" si="18"/>
        <v>2.644712788696411</v>
      </c>
      <c r="L334" s="49">
        <f t="shared" si="19"/>
        <v>14.719726352506765</v>
      </c>
      <c r="M334" s="4"/>
    </row>
    <row r="335" spans="1:13" x14ac:dyDescent="0.35">
      <c r="A335" s="4"/>
      <c r="B335" s="10" t="s">
        <v>7</v>
      </c>
      <c r="C335" s="76" t="s">
        <v>167</v>
      </c>
      <c r="D335" s="3" t="s">
        <v>58</v>
      </c>
      <c r="E335" s="36">
        <v>19.666344992094711</v>
      </c>
      <c r="F335" s="36">
        <v>11.962211339413173</v>
      </c>
      <c r="G335" s="36">
        <v>184.67358542935875</v>
      </c>
      <c r="H335" s="73">
        <v>2</v>
      </c>
      <c r="I335" s="73">
        <v>133</v>
      </c>
      <c r="J335" s="49">
        <f t="shared" si="17"/>
        <v>2.9789087987696763</v>
      </c>
      <c r="K335" s="49">
        <f t="shared" si="18"/>
        <v>2.4817526260313496</v>
      </c>
      <c r="L335" s="49">
        <f t="shared" si="19"/>
        <v>13.589465972927661</v>
      </c>
      <c r="M335" s="4"/>
    </row>
    <row r="336" spans="1:13" x14ac:dyDescent="0.35">
      <c r="A336" s="4"/>
      <c r="B336" s="10" t="s">
        <v>7</v>
      </c>
      <c r="C336" s="76" t="s">
        <v>166</v>
      </c>
      <c r="D336" s="3" t="s">
        <v>58</v>
      </c>
      <c r="E336" s="36">
        <v>19.684829192775418</v>
      </c>
      <c r="F336" s="36">
        <v>11.890132468868366</v>
      </c>
      <c r="G336" s="36">
        <v>183.73335298238027</v>
      </c>
      <c r="H336" s="73">
        <v>2</v>
      </c>
      <c r="I336" s="73">
        <v>134</v>
      </c>
      <c r="J336" s="49">
        <f t="shared" si="17"/>
        <v>2.9798482473336922</v>
      </c>
      <c r="K336" s="49">
        <f t="shared" si="18"/>
        <v>2.4757088518406585</v>
      </c>
      <c r="L336" s="49">
        <f t="shared" si="19"/>
        <v>13.554827663322772</v>
      </c>
      <c r="M336" s="4"/>
    </row>
    <row r="337" spans="1:13" x14ac:dyDescent="0.35">
      <c r="A337" s="4"/>
      <c r="B337" s="10" t="s">
        <v>7</v>
      </c>
      <c r="C337" s="76" t="s">
        <v>167</v>
      </c>
      <c r="D337" s="3" t="s">
        <v>58</v>
      </c>
      <c r="E337" s="36">
        <v>19.863066866803003</v>
      </c>
      <c r="F337" s="36">
        <v>11.887351476556004</v>
      </c>
      <c r="G337" s="36">
        <v>185.35361693969674</v>
      </c>
      <c r="H337" s="73">
        <v>2</v>
      </c>
      <c r="I337" s="73">
        <v>135</v>
      </c>
      <c r="J337" s="49">
        <f t="shared" si="17"/>
        <v>2.9888620710051423</v>
      </c>
      <c r="K337" s="49">
        <f t="shared" si="18"/>
        <v>2.4754749337077371</v>
      </c>
      <c r="L337" s="49">
        <f t="shared" si="19"/>
        <v>13.614463520083953</v>
      </c>
      <c r="M337" s="4"/>
    </row>
    <row r="338" spans="1:13" x14ac:dyDescent="0.35">
      <c r="A338" s="4"/>
      <c r="B338" s="10" t="s">
        <v>7</v>
      </c>
      <c r="C338" s="76" t="s">
        <v>166</v>
      </c>
      <c r="D338" s="3" t="s">
        <v>58</v>
      </c>
      <c r="E338" s="36">
        <v>19.872053249611845</v>
      </c>
      <c r="F338" s="36">
        <v>13.823937578417778</v>
      </c>
      <c r="G338" s="36">
        <v>215.64736858693823</v>
      </c>
      <c r="H338" s="73">
        <v>2</v>
      </c>
      <c r="I338" s="73">
        <v>136</v>
      </c>
      <c r="J338" s="49">
        <f t="shared" si="17"/>
        <v>2.9893143853777038</v>
      </c>
      <c r="K338" s="49">
        <f t="shared" si="18"/>
        <v>2.6264016966014023</v>
      </c>
      <c r="L338" s="49">
        <f t="shared" si="19"/>
        <v>14.684936792064793</v>
      </c>
      <c r="M338" s="4"/>
    </row>
    <row r="339" spans="1:13" x14ac:dyDescent="0.35">
      <c r="A339" s="4"/>
      <c r="B339" s="10" t="s">
        <v>7</v>
      </c>
      <c r="C339" s="76" t="s">
        <v>171</v>
      </c>
      <c r="D339" s="3" t="s">
        <v>58</v>
      </c>
      <c r="E339" s="36">
        <v>19.954736915288372</v>
      </c>
      <c r="F339" s="36">
        <v>8.7430257959585411</v>
      </c>
      <c r="G339" s="36">
        <v>136.95485198751695</v>
      </c>
      <c r="H339" s="73">
        <v>2</v>
      </c>
      <c r="I339" s="73">
        <v>137</v>
      </c>
      <c r="J339" s="49">
        <f t="shared" si="17"/>
        <v>2.9934665545144341</v>
      </c>
      <c r="K339" s="49">
        <f t="shared" si="18"/>
        <v>2.1682563306643248</v>
      </c>
      <c r="L339" s="49">
        <f t="shared" si="19"/>
        <v>11.702771124290047</v>
      </c>
      <c r="M339" s="4"/>
    </row>
    <row r="340" spans="1:13" x14ac:dyDescent="0.35">
      <c r="A340" s="4"/>
      <c r="B340" s="10" t="s">
        <v>7</v>
      </c>
      <c r="C340" s="76" t="s">
        <v>165</v>
      </c>
      <c r="D340" s="3" t="s">
        <v>58</v>
      </c>
      <c r="E340" s="36">
        <v>19.971629887392254</v>
      </c>
      <c r="F340" s="36">
        <v>11.464294575694009</v>
      </c>
      <c r="G340" s="36">
        <v>179.7341088258525</v>
      </c>
      <c r="H340" s="73">
        <v>2</v>
      </c>
      <c r="I340" s="73">
        <v>138</v>
      </c>
      <c r="J340" s="49">
        <f t="shared" si="17"/>
        <v>2.9943127608920594</v>
      </c>
      <c r="K340" s="49">
        <f t="shared" si="18"/>
        <v>2.439237385912246</v>
      </c>
      <c r="L340" s="49">
        <f t="shared" si="19"/>
        <v>13.40649502389989</v>
      </c>
      <c r="M340" s="4"/>
    </row>
    <row r="341" spans="1:13" x14ac:dyDescent="0.35">
      <c r="A341" s="4"/>
      <c r="B341" s="10" t="s">
        <v>7</v>
      </c>
      <c r="C341" s="76" t="s">
        <v>167</v>
      </c>
      <c r="D341" s="3" t="s">
        <v>58</v>
      </c>
      <c r="E341" s="36">
        <v>20.010000009004504</v>
      </c>
      <c r="F341" s="36">
        <v>11.960000005382001</v>
      </c>
      <c r="G341" s="36">
        <v>187.86588616907937</v>
      </c>
      <c r="H341" s="73">
        <v>2</v>
      </c>
      <c r="I341" s="73">
        <v>139</v>
      </c>
      <c r="J341" s="49">
        <f t="shared" si="17"/>
        <v>2.9962321490456421</v>
      </c>
      <c r="K341" s="49">
        <f t="shared" si="18"/>
        <v>2.4815677489724859</v>
      </c>
      <c r="L341" s="49">
        <f t="shared" si="19"/>
        <v>13.706417700080475</v>
      </c>
      <c r="M341" s="4"/>
    </row>
    <row r="342" spans="1:13" x14ac:dyDescent="0.35">
      <c r="A342" s="4"/>
      <c r="B342" s="10" t="s">
        <v>7</v>
      </c>
      <c r="C342" s="76" t="s">
        <v>166</v>
      </c>
      <c r="D342" s="3" t="s">
        <v>58</v>
      </c>
      <c r="E342" s="36">
        <v>20.151596719999095</v>
      </c>
      <c r="F342" s="36">
        <v>12.450841342637096</v>
      </c>
      <c r="G342" s="36">
        <v>196.95990184578915</v>
      </c>
      <c r="H342" s="73">
        <v>2</v>
      </c>
      <c r="I342" s="73">
        <v>140</v>
      </c>
      <c r="J342" s="49">
        <f t="shared" si="17"/>
        <v>3.0032835269405354</v>
      </c>
      <c r="K342" s="49">
        <f t="shared" si="18"/>
        <v>2.5217881983493005</v>
      </c>
      <c r="L342" s="49">
        <f t="shared" si="19"/>
        <v>14.034240337324608</v>
      </c>
      <c r="M342" s="4"/>
    </row>
    <row r="343" spans="1:13" x14ac:dyDescent="0.35">
      <c r="A343" s="4"/>
      <c r="B343" s="10" t="s">
        <v>7</v>
      </c>
      <c r="C343" s="76" t="s">
        <v>167</v>
      </c>
      <c r="D343" s="3" t="s">
        <v>58</v>
      </c>
      <c r="E343" s="36">
        <v>20.152252984852637</v>
      </c>
      <c r="F343" s="36">
        <v>12.224667690145949</v>
      </c>
      <c r="G343" s="36">
        <v>193.3883578188466</v>
      </c>
      <c r="H343" s="73">
        <v>2</v>
      </c>
      <c r="I343" s="73">
        <v>141</v>
      </c>
      <c r="J343" s="49">
        <f t="shared" si="17"/>
        <v>3.0033160928050076</v>
      </c>
      <c r="K343" s="49">
        <f t="shared" si="18"/>
        <v>2.5034558521813293</v>
      </c>
      <c r="L343" s="49">
        <f t="shared" si="19"/>
        <v>13.906414268920892</v>
      </c>
      <c r="M343" s="4"/>
    </row>
    <row r="344" spans="1:13" x14ac:dyDescent="0.35">
      <c r="A344" s="4"/>
      <c r="B344" s="10" t="s">
        <v>7</v>
      </c>
      <c r="C344" s="76" t="s">
        <v>166</v>
      </c>
      <c r="D344" s="3" t="s">
        <v>58</v>
      </c>
      <c r="E344" s="36">
        <v>20.305561439445214</v>
      </c>
      <c r="F344" s="36">
        <v>16.183977423233422</v>
      </c>
      <c r="G344" s="36">
        <v>257.97042710311752</v>
      </c>
      <c r="H344" s="73">
        <v>2</v>
      </c>
      <c r="I344" s="73">
        <v>142</v>
      </c>
      <c r="J344" s="49">
        <f t="shared" si="17"/>
        <v>3.0108948110611062</v>
      </c>
      <c r="K344" s="49">
        <f t="shared" si="18"/>
        <v>2.7840217048591218</v>
      </c>
      <c r="L344" s="49">
        <f t="shared" si="19"/>
        <v>16.061457813757677</v>
      </c>
      <c r="M344" s="4"/>
    </row>
    <row r="345" spans="1:13" x14ac:dyDescent="0.35">
      <c r="A345" s="4"/>
      <c r="B345" s="10" t="s">
        <v>7</v>
      </c>
      <c r="C345" s="76" t="s">
        <v>166</v>
      </c>
      <c r="D345" s="3" t="s">
        <v>58</v>
      </c>
      <c r="E345" s="36">
        <v>20.325091029852697</v>
      </c>
      <c r="F345" s="36">
        <v>13.847833771842668</v>
      </c>
      <c r="G345" s="36">
        <v>220.94490835349194</v>
      </c>
      <c r="H345" s="73">
        <v>2</v>
      </c>
      <c r="I345" s="73">
        <v>143</v>
      </c>
      <c r="J345" s="49">
        <f t="shared" si="17"/>
        <v>3.0118561341373846</v>
      </c>
      <c r="K345" s="49">
        <f t="shared" si="18"/>
        <v>2.628128814035446</v>
      </c>
      <c r="L345" s="49">
        <f t="shared" si="19"/>
        <v>14.864215699238622</v>
      </c>
      <c r="M345" s="4"/>
    </row>
    <row r="346" spans="1:13" x14ac:dyDescent="0.35">
      <c r="A346" s="4"/>
      <c r="B346" s="10" t="s">
        <v>7</v>
      </c>
      <c r="C346" s="76" t="s">
        <v>167</v>
      </c>
      <c r="D346" s="3" t="s">
        <v>58</v>
      </c>
      <c r="E346" s="36">
        <v>20.333873226026562</v>
      </c>
      <c r="F346" s="36">
        <v>14.910139174403474</v>
      </c>
      <c r="G346" s="36">
        <v>237.99699060746508</v>
      </c>
      <c r="H346" s="73">
        <v>2</v>
      </c>
      <c r="I346" s="73">
        <v>144</v>
      </c>
      <c r="J346" s="49">
        <f t="shared" si="17"/>
        <v>3.0122881272523676</v>
      </c>
      <c r="K346" s="49">
        <f t="shared" si="18"/>
        <v>2.7020414630324439</v>
      </c>
      <c r="L346" s="49">
        <f t="shared" si="19"/>
        <v>15.427151085260851</v>
      </c>
      <c r="M346" s="4"/>
    </row>
    <row r="347" spans="1:13" x14ac:dyDescent="0.35">
      <c r="A347" s="4"/>
      <c r="B347" s="10" t="s">
        <v>7</v>
      </c>
      <c r="C347" s="76" t="s">
        <v>166</v>
      </c>
      <c r="D347" s="3" t="s">
        <v>58</v>
      </c>
      <c r="E347" s="36">
        <v>20.571825402255389</v>
      </c>
      <c r="F347" s="36">
        <v>9.9964043580647193</v>
      </c>
      <c r="G347" s="36">
        <v>161.43076380699503</v>
      </c>
      <c r="H347" s="73">
        <v>2</v>
      </c>
      <c r="I347" s="73">
        <v>145</v>
      </c>
      <c r="J347" s="49">
        <f t="shared" si="17"/>
        <v>3.0239224407220449</v>
      </c>
      <c r="K347" s="49">
        <f t="shared" si="18"/>
        <v>2.3022254641418134</v>
      </c>
      <c r="L347" s="49">
        <f t="shared" si="19"/>
        <v>12.70554067354062</v>
      </c>
      <c r="M347" s="4"/>
    </row>
    <row r="348" spans="1:13" x14ac:dyDescent="0.35">
      <c r="A348" s="4"/>
      <c r="B348" s="10" t="s">
        <v>7</v>
      </c>
      <c r="C348" s="76" t="s">
        <v>171</v>
      </c>
      <c r="D348" s="3" t="s">
        <v>58</v>
      </c>
      <c r="E348" s="36">
        <v>20.650426760331037</v>
      </c>
      <c r="F348" s="36">
        <v>12.261933988377182</v>
      </c>
      <c r="G348" s="36">
        <v>198.77312326709253</v>
      </c>
      <c r="H348" s="73">
        <v>2</v>
      </c>
      <c r="I348" s="73">
        <v>146</v>
      </c>
      <c r="J348" s="49">
        <f t="shared" si="17"/>
        <v>3.0277359855533521</v>
      </c>
      <c r="K348" s="49">
        <f t="shared" si="18"/>
        <v>2.5064996658956664</v>
      </c>
      <c r="L348" s="49">
        <f t="shared" si="19"/>
        <v>14.09869225379051</v>
      </c>
      <c r="M348" s="4"/>
    </row>
    <row r="349" spans="1:13" x14ac:dyDescent="0.35">
      <c r="A349" s="4"/>
      <c r="B349" s="10" t="s">
        <v>7</v>
      </c>
      <c r="C349" s="76" t="s">
        <v>167</v>
      </c>
      <c r="D349" s="3" t="s">
        <v>58</v>
      </c>
      <c r="E349" s="36">
        <v>20.762835196282463</v>
      </c>
      <c r="F349" s="36">
        <v>13.198473402510601</v>
      </c>
      <c r="G349" s="36">
        <v>215.11961655759336</v>
      </c>
      <c r="H349" s="73">
        <v>2</v>
      </c>
      <c r="I349" s="73">
        <v>147</v>
      </c>
      <c r="J349" s="49">
        <f t="shared" si="17"/>
        <v>3.0331646191213149</v>
      </c>
      <c r="K349" s="49">
        <f t="shared" si="18"/>
        <v>2.5801011715792406</v>
      </c>
      <c r="L349" s="49">
        <f t="shared" si="19"/>
        <v>14.666956622203305</v>
      </c>
      <c r="M349" s="4"/>
    </row>
    <row r="350" spans="1:13" x14ac:dyDescent="0.35">
      <c r="A350" s="4"/>
      <c r="B350" s="10" t="s">
        <v>7</v>
      </c>
      <c r="C350" s="76" t="s">
        <v>167</v>
      </c>
      <c r="D350" s="3" t="s">
        <v>58</v>
      </c>
      <c r="E350" s="36">
        <v>21.028654864208121</v>
      </c>
      <c r="F350" s="36">
        <v>11.61727700975857</v>
      </c>
      <c r="G350" s="36">
        <v>191.77213132958849</v>
      </c>
      <c r="H350" s="73">
        <v>2</v>
      </c>
      <c r="I350" s="73">
        <v>148</v>
      </c>
      <c r="J350" s="49">
        <f t="shared" si="17"/>
        <v>3.0458860249588797</v>
      </c>
      <c r="K350" s="49">
        <f t="shared" si="18"/>
        <v>2.4524933874530856</v>
      </c>
      <c r="L350" s="49">
        <f t="shared" si="19"/>
        <v>13.848181517065282</v>
      </c>
      <c r="M350" s="4"/>
    </row>
    <row r="351" spans="1:13" x14ac:dyDescent="0.35">
      <c r="A351" s="4"/>
      <c r="B351" s="10" t="s">
        <v>7</v>
      </c>
      <c r="C351" s="76" t="s">
        <v>166</v>
      </c>
      <c r="D351" s="3" t="s">
        <v>58</v>
      </c>
      <c r="E351" s="36">
        <v>21.197778784684289</v>
      </c>
      <c r="F351" s="36">
        <v>16.141019182024387</v>
      </c>
      <c r="G351" s="36">
        <v>268.5906968742205</v>
      </c>
      <c r="H351" s="73">
        <v>2</v>
      </c>
      <c r="I351" s="73">
        <v>149</v>
      </c>
      <c r="J351" s="49">
        <f t="shared" si="17"/>
        <v>3.0538964018814108</v>
      </c>
      <c r="K351" s="49">
        <f t="shared" si="18"/>
        <v>2.7813638071941527</v>
      </c>
      <c r="L351" s="49">
        <f t="shared" si="19"/>
        <v>16.388736890749712</v>
      </c>
      <c r="M351" s="4"/>
    </row>
    <row r="352" spans="1:13" x14ac:dyDescent="0.35">
      <c r="A352" s="4"/>
      <c r="B352" s="10" t="s">
        <v>7</v>
      </c>
      <c r="C352" s="76" t="s">
        <v>165</v>
      </c>
      <c r="D352" s="3" t="s">
        <v>58</v>
      </c>
      <c r="E352" s="36">
        <v>21.325601994065803</v>
      </c>
      <c r="F352" s="36">
        <v>12.97106202866302</v>
      </c>
      <c r="G352" s="36">
        <v>217.14332941693175</v>
      </c>
      <c r="H352" s="73">
        <v>2</v>
      </c>
      <c r="I352" s="73">
        <v>150</v>
      </c>
      <c r="J352" s="49">
        <f t="shared" si="17"/>
        <v>3.0599083224782806</v>
      </c>
      <c r="K352" s="49">
        <f t="shared" si="18"/>
        <v>2.562720878450488</v>
      </c>
      <c r="L352" s="49">
        <f t="shared" si="19"/>
        <v>14.735783977004132</v>
      </c>
      <c r="M352" s="4"/>
    </row>
    <row r="353" spans="1:16" x14ac:dyDescent="0.35">
      <c r="A353" s="4"/>
      <c r="B353" s="10" t="s">
        <v>7</v>
      </c>
      <c r="C353" s="76" t="s">
        <v>167</v>
      </c>
      <c r="D353" s="3" t="s">
        <v>58</v>
      </c>
      <c r="E353" s="36">
        <v>21.560276561731786</v>
      </c>
      <c r="F353" s="36">
        <v>10.126531987422544</v>
      </c>
      <c r="G353" s="36">
        <v>171.38970175414198</v>
      </c>
      <c r="H353" s="73">
        <v>2</v>
      </c>
      <c r="I353" s="73">
        <v>151</v>
      </c>
      <c r="J353" s="49">
        <f t="shared" si="17"/>
        <v>3.0708525734971044</v>
      </c>
      <c r="K353" s="49">
        <f t="shared" si="18"/>
        <v>2.3151589089465503</v>
      </c>
      <c r="L353" s="49">
        <f t="shared" si="19"/>
        <v>13.091588969798202</v>
      </c>
      <c r="M353" s="4"/>
    </row>
    <row r="354" spans="1:16" x14ac:dyDescent="0.35">
      <c r="A354" s="4"/>
      <c r="B354" s="10" t="s">
        <v>7</v>
      </c>
      <c r="C354" s="76" t="s">
        <v>166</v>
      </c>
      <c r="D354" s="3" t="s">
        <v>58</v>
      </c>
      <c r="E354" s="36">
        <v>21.703336734795677</v>
      </c>
      <c r="F354" s="36">
        <v>12.343095241353232</v>
      </c>
      <c r="G354" s="36">
        <v>210.29078661260354</v>
      </c>
      <c r="H354" s="73">
        <v>2</v>
      </c>
      <c r="I354" s="73">
        <v>152</v>
      </c>
      <c r="J354" s="49">
        <f t="shared" si="17"/>
        <v>3.077466015305991</v>
      </c>
      <c r="K354" s="49">
        <f t="shared" si="18"/>
        <v>2.5130968169560544</v>
      </c>
      <c r="L354" s="49">
        <f t="shared" si="19"/>
        <v>14.501406366715042</v>
      </c>
      <c r="M354" s="4"/>
    </row>
    <row r="355" spans="1:16" x14ac:dyDescent="0.35">
      <c r="A355" s="4"/>
      <c r="B355" s="10" t="s">
        <v>7</v>
      </c>
      <c r="C355" s="76" t="s">
        <v>166</v>
      </c>
      <c r="D355" s="3" t="s">
        <v>58</v>
      </c>
      <c r="E355" s="36">
        <v>21.850000009832502</v>
      </c>
      <c r="F355" s="36">
        <v>13.386019765459299</v>
      </c>
      <c r="G355" s="36">
        <v>229.60035762541943</v>
      </c>
      <c r="H355" s="73">
        <v>2</v>
      </c>
      <c r="I355" s="73">
        <v>153</v>
      </c>
      <c r="J355" s="49">
        <f t="shared" si="17"/>
        <v>3.0842009219915991</v>
      </c>
      <c r="K355" s="49">
        <f t="shared" si="18"/>
        <v>2.5942108612543286</v>
      </c>
      <c r="L355" s="49">
        <f t="shared" si="19"/>
        <v>15.152569340723026</v>
      </c>
      <c r="M355" s="4"/>
    </row>
    <row r="356" spans="1:16" x14ac:dyDescent="0.35">
      <c r="A356" s="4"/>
      <c r="B356" s="10" t="s">
        <v>7</v>
      </c>
      <c r="C356" s="76" t="s">
        <v>167</v>
      </c>
      <c r="D356" s="3" t="s">
        <v>58</v>
      </c>
      <c r="E356" s="36">
        <v>21.986965466727874</v>
      </c>
      <c r="F356" s="36">
        <v>11.735072437950299</v>
      </c>
      <c r="G356" s="36">
        <v>202.5446264675692</v>
      </c>
      <c r="H356" s="73">
        <v>2</v>
      </c>
      <c r="I356" s="73">
        <v>154</v>
      </c>
      <c r="J356" s="49">
        <f t="shared" si="17"/>
        <v>3.0904497989883066</v>
      </c>
      <c r="K356" s="49">
        <f t="shared" si="18"/>
        <v>2.4625820020960609</v>
      </c>
      <c r="L356" s="49">
        <f t="shared" si="19"/>
        <v>14.231817398616707</v>
      </c>
      <c r="M356" s="4"/>
    </row>
    <row r="357" spans="1:16" x14ac:dyDescent="0.35">
      <c r="A357" s="4"/>
      <c r="B357" s="10" t="s">
        <v>7</v>
      </c>
      <c r="C357" s="76" t="s">
        <v>166</v>
      </c>
      <c r="D357" s="3" t="s">
        <v>58</v>
      </c>
      <c r="E357" s="36">
        <v>22.494188148394901</v>
      </c>
      <c r="F357" s="36">
        <v>18.441998950929822</v>
      </c>
      <c r="G357" s="36">
        <v>325.64766847425273</v>
      </c>
      <c r="H357" s="73">
        <v>2</v>
      </c>
      <c r="I357" s="73">
        <v>155</v>
      </c>
      <c r="J357" s="49">
        <f t="shared" si="17"/>
        <v>3.113256971328235</v>
      </c>
      <c r="K357" s="49">
        <f t="shared" si="18"/>
        <v>2.91463061523211</v>
      </c>
      <c r="L357" s="49">
        <f t="shared" si="19"/>
        <v>18.045710528384653</v>
      </c>
      <c r="M357" s="4"/>
    </row>
    <row r="358" spans="1:16" x14ac:dyDescent="0.35">
      <c r="A358" s="4"/>
      <c r="B358" s="10" t="s">
        <v>7</v>
      </c>
      <c r="C358" s="76" t="s">
        <v>166</v>
      </c>
      <c r="D358" s="3" t="s">
        <v>58</v>
      </c>
      <c r="E358" s="36">
        <v>22.526207524940524</v>
      </c>
      <c r="F358" s="36">
        <v>10.490244282143324</v>
      </c>
      <c r="G358" s="36">
        <v>185.49975445420179</v>
      </c>
      <c r="H358" s="73">
        <v>2</v>
      </c>
      <c r="I358" s="73">
        <v>156</v>
      </c>
      <c r="J358" s="49">
        <f t="shared" si="17"/>
        <v>3.1146794102679891</v>
      </c>
      <c r="K358" s="49">
        <f t="shared" si="18"/>
        <v>2.350445709281328</v>
      </c>
      <c r="L358" s="49">
        <f t="shared" si="19"/>
        <v>13.619829457603418</v>
      </c>
      <c r="M358" s="4"/>
    </row>
    <row r="359" spans="1:16" x14ac:dyDescent="0.35">
      <c r="A359" s="4"/>
      <c r="B359" s="10" t="s">
        <v>7</v>
      </c>
      <c r="C359" s="76" t="s">
        <v>165</v>
      </c>
      <c r="D359" s="3" t="s">
        <v>58</v>
      </c>
      <c r="E359" s="36">
        <v>22.6806707454381</v>
      </c>
      <c r="F359" s="36">
        <v>11.385580798390055</v>
      </c>
      <c r="G359" s="36">
        <v>202.71259832708566</v>
      </c>
      <c r="H359" s="73">
        <v>2</v>
      </c>
      <c r="I359" s="73">
        <v>157</v>
      </c>
      <c r="J359" s="49">
        <f t="shared" si="17"/>
        <v>3.121513052736089</v>
      </c>
      <c r="K359" s="49">
        <f t="shared" si="18"/>
        <v>2.4323477125658597</v>
      </c>
      <c r="L359" s="49">
        <f t="shared" si="19"/>
        <v>14.237717454953433</v>
      </c>
      <c r="M359" s="4"/>
    </row>
    <row r="360" spans="1:16" x14ac:dyDescent="0.35">
      <c r="A360" s="4"/>
      <c r="B360" s="10" t="s">
        <v>7</v>
      </c>
      <c r="C360" s="76" t="s">
        <v>166</v>
      </c>
      <c r="D360" s="3" t="s">
        <v>58</v>
      </c>
      <c r="E360" s="36">
        <v>23.253045509924796</v>
      </c>
      <c r="F360" s="36">
        <v>15.461834471212061</v>
      </c>
      <c r="G360" s="36">
        <v>282.23477139142415</v>
      </c>
      <c r="H360" s="73">
        <v>2</v>
      </c>
      <c r="I360" s="73">
        <v>158</v>
      </c>
      <c r="J360" s="49">
        <f t="shared" si="17"/>
        <v>3.1464361131291518</v>
      </c>
      <c r="K360" s="49">
        <f t="shared" si="18"/>
        <v>2.7383746953185404</v>
      </c>
      <c r="L360" s="49">
        <f t="shared" si="19"/>
        <v>16.799844385928822</v>
      </c>
      <c r="M360" s="4"/>
    </row>
    <row r="361" spans="1:16" x14ac:dyDescent="0.35">
      <c r="A361" s="4"/>
      <c r="B361" s="10" t="s">
        <v>7</v>
      </c>
      <c r="C361" s="76" t="s">
        <v>166</v>
      </c>
      <c r="D361" s="3" t="s">
        <v>58</v>
      </c>
      <c r="E361" s="36">
        <v>23.317792037183697</v>
      </c>
      <c r="F361" s="36">
        <v>12.386412924575094</v>
      </c>
      <c r="G361" s="36">
        <v>226.72668351961218</v>
      </c>
      <c r="H361" s="73">
        <v>2</v>
      </c>
      <c r="I361" s="73">
        <v>159</v>
      </c>
      <c r="J361" s="49">
        <f t="shared" si="17"/>
        <v>3.1492166759184386</v>
      </c>
      <c r="K361" s="49">
        <f t="shared" si="18"/>
        <v>2.5166001399688165</v>
      </c>
      <c r="L361" s="49">
        <f t="shared" si="19"/>
        <v>15.057446115447739</v>
      </c>
      <c r="M361" s="4"/>
      <c r="N361" s="4"/>
      <c r="O361" s="4"/>
      <c r="P361" s="4"/>
    </row>
    <row r="362" spans="1:16" x14ac:dyDescent="0.35">
      <c r="A362" s="4"/>
      <c r="B362" s="10" t="s">
        <v>7</v>
      </c>
      <c r="C362" s="76" t="s">
        <v>77</v>
      </c>
      <c r="D362" s="3" t="s">
        <v>58</v>
      </c>
      <c r="E362" s="36">
        <v>23.44195385403215</v>
      </c>
      <c r="F362" s="36">
        <v>11.548771584893206</v>
      </c>
      <c r="G362" s="36">
        <v>212.51972989260204</v>
      </c>
      <c r="H362" s="73">
        <v>2</v>
      </c>
      <c r="I362" s="73">
        <v>160</v>
      </c>
      <c r="J362" s="49">
        <f t="shared" si="17"/>
        <v>3.154527316782378</v>
      </c>
      <c r="K362" s="49">
        <f t="shared" si="18"/>
        <v>2.4465790750252694</v>
      </c>
      <c r="L362" s="49">
        <f t="shared" si="19"/>
        <v>14.578056451139227</v>
      </c>
      <c r="M362" s="4"/>
      <c r="N362" s="11" t="s">
        <v>8</v>
      </c>
      <c r="O362" s="24" t="s">
        <v>63</v>
      </c>
      <c r="P362" s="4"/>
    </row>
    <row r="363" spans="1:16" x14ac:dyDescent="0.35">
      <c r="A363" s="4"/>
      <c r="B363" s="10" t="s">
        <v>8</v>
      </c>
      <c r="C363" s="76" t="s">
        <v>235</v>
      </c>
      <c r="D363" s="3" t="s">
        <v>57</v>
      </c>
      <c r="E363" s="36">
        <v>16.583143557465235</v>
      </c>
      <c r="F363" s="36">
        <v>9.3178390777121667</v>
      </c>
      <c r="G363" s="36">
        <v>121.29746451078236</v>
      </c>
      <c r="H363" s="3">
        <v>3</v>
      </c>
      <c r="I363" s="3">
        <v>1</v>
      </c>
      <c r="J363" s="49">
        <f t="shared" si="17"/>
        <v>2.8083867311000712</v>
      </c>
      <c r="K363" s="49">
        <f t="shared" si="18"/>
        <v>2.2319307431995612</v>
      </c>
      <c r="L363" s="49">
        <f t="shared" si="19"/>
        <v>11.013512814301455</v>
      </c>
      <c r="M363" s="4"/>
      <c r="N363" s="23">
        <f>MIN(E363:E562)</f>
        <v>16.583143557465235</v>
      </c>
      <c r="O363" t="s">
        <v>0</v>
      </c>
      <c r="P363" s="4"/>
    </row>
    <row r="364" spans="1:16" x14ac:dyDescent="0.35">
      <c r="A364" s="4"/>
      <c r="B364" s="10" t="s">
        <v>8</v>
      </c>
      <c r="C364" s="76" t="s">
        <v>255</v>
      </c>
      <c r="D364" s="3" t="s">
        <v>57</v>
      </c>
      <c r="E364" s="36">
        <v>16.674603451064083</v>
      </c>
      <c r="F364" s="36">
        <v>8.4138828767528064</v>
      </c>
      <c r="G364" s="36">
        <v>110.13405595603781</v>
      </c>
      <c r="H364" s="3">
        <v>3</v>
      </c>
      <c r="I364" s="3">
        <v>2</v>
      </c>
      <c r="J364" s="49">
        <f t="shared" si="17"/>
        <v>2.8138868104732815</v>
      </c>
      <c r="K364" s="49">
        <f t="shared" si="18"/>
        <v>2.1298830650278036</v>
      </c>
      <c r="L364" s="49">
        <f t="shared" si="19"/>
        <v>10.494477402712239</v>
      </c>
      <c r="M364" s="4"/>
      <c r="N364" s="23">
        <f>PERCENTILE(E363:E562,0.05)</f>
        <v>17.080113110345909</v>
      </c>
      <c r="O364" t="s">
        <v>1</v>
      </c>
      <c r="P364" s="4"/>
    </row>
    <row r="365" spans="1:16" x14ac:dyDescent="0.35">
      <c r="A365" s="4"/>
      <c r="B365" s="10" t="s">
        <v>8</v>
      </c>
      <c r="C365" s="76" t="s">
        <v>235</v>
      </c>
      <c r="D365" s="3" t="s">
        <v>57</v>
      </c>
      <c r="E365" s="36">
        <v>16.705110752436056</v>
      </c>
      <c r="F365" s="36">
        <v>7.9483221535653836</v>
      </c>
      <c r="G365" s="36">
        <v>104.23041746901038</v>
      </c>
      <c r="H365" s="3">
        <v>3</v>
      </c>
      <c r="I365" s="3">
        <v>3</v>
      </c>
      <c r="J365" s="49">
        <f t="shared" si="17"/>
        <v>2.8157147056841416</v>
      </c>
      <c r="K365" s="49">
        <f t="shared" si="18"/>
        <v>2.0729608565260942</v>
      </c>
      <c r="L365" s="49">
        <f t="shared" si="19"/>
        <v>10.209329922625205</v>
      </c>
      <c r="M365" s="4"/>
      <c r="N365" s="23">
        <f>AVERAGE(E363:E562)</f>
        <v>20.897476223584157</v>
      </c>
      <c r="O365" t="s">
        <v>34</v>
      </c>
      <c r="P365" s="4"/>
    </row>
    <row r="366" spans="1:16" x14ac:dyDescent="0.35">
      <c r="A366" s="4"/>
      <c r="B366" s="10" t="s">
        <v>8</v>
      </c>
      <c r="C366" s="76" t="s">
        <v>235</v>
      </c>
      <c r="D366" s="3" t="s">
        <v>57</v>
      </c>
      <c r="E366" s="36">
        <v>16.744252752880108</v>
      </c>
      <c r="F366" s="36">
        <v>8.2552059369426747</v>
      </c>
      <c r="G366" s="36">
        <v>108.50839496716701</v>
      </c>
      <c r="H366" s="3">
        <v>3</v>
      </c>
      <c r="I366" s="3">
        <v>4</v>
      </c>
      <c r="J366" s="49">
        <f t="shared" si="17"/>
        <v>2.818055080161165</v>
      </c>
      <c r="K366" s="49">
        <f t="shared" si="18"/>
        <v>2.1108440239952251</v>
      </c>
      <c r="L366" s="49">
        <f t="shared" si="19"/>
        <v>10.416736291524664</v>
      </c>
      <c r="M366" s="4"/>
      <c r="N366" s="23">
        <f>PERCENTILE(E363:E562,0.95)</f>
        <v>25.2259443338795</v>
      </c>
      <c r="O366" t="s">
        <v>2</v>
      </c>
      <c r="P366" s="4"/>
    </row>
    <row r="367" spans="1:16" x14ac:dyDescent="0.35">
      <c r="A367" s="4"/>
      <c r="B367" s="10" t="s">
        <v>8</v>
      </c>
      <c r="C367" s="76" t="s">
        <v>234</v>
      </c>
      <c r="D367" s="3" t="s">
        <v>57</v>
      </c>
      <c r="E367" s="36">
        <v>16.903435309343291</v>
      </c>
      <c r="F367" s="36">
        <v>9.0937299868880181</v>
      </c>
      <c r="G367" s="36">
        <v>120.66649209488752</v>
      </c>
      <c r="H367" s="3">
        <v>3</v>
      </c>
      <c r="I367" s="3">
        <v>5</v>
      </c>
      <c r="J367" s="49">
        <f t="shared" si="17"/>
        <v>2.8275168740141297</v>
      </c>
      <c r="K367" s="49">
        <f t="shared" si="18"/>
        <v>2.2075851636147621</v>
      </c>
      <c r="L367" s="49">
        <f t="shared" si="19"/>
        <v>10.984830089486479</v>
      </c>
      <c r="M367" s="4"/>
      <c r="N367" s="23">
        <f>MAX(E363:E562)</f>
        <v>27.906877301140565</v>
      </c>
      <c r="O367" t="s">
        <v>3</v>
      </c>
      <c r="P367" s="4"/>
    </row>
    <row r="368" spans="1:16" x14ac:dyDescent="0.35">
      <c r="A368" s="4"/>
      <c r="B368" s="10" t="s">
        <v>8</v>
      </c>
      <c r="C368" s="76" t="s">
        <v>234</v>
      </c>
      <c r="D368" s="3" t="s">
        <v>57</v>
      </c>
      <c r="E368" s="36">
        <v>16.944070504409247</v>
      </c>
      <c r="F368" s="36">
        <v>7.7903481985480321</v>
      </c>
      <c r="G368" s="36">
        <v>103.62016416712491</v>
      </c>
      <c r="H368" s="3">
        <v>3</v>
      </c>
      <c r="I368" s="3">
        <v>6</v>
      </c>
      <c r="J368" s="49">
        <f t="shared" si="17"/>
        <v>2.8299179498754907</v>
      </c>
      <c r="K368" s="49">
        <f t="shared" si="18"/>
        <v>2.0528855570285298</v>
      </c>
      <c r="L368" s="49">
        <f t="shared" si="19"/>
        <v>10.179399008149986</v>
      </c>
      <c r="M368" s="4"/>
      <c r="N368" s="29">
        <v>200</v>
      </c>
      <c r="O368" t="s">
        <v>4</v>
      </c>
      <c r="P368" s="4"/>
    </row>
    <row r="369" spans="1:16" x14ac:dyDescent="0.35">
      <c r="A369" s="4"/>
      <c r="B369" s="10" t="s">
        <v>8</v>
      </c>
      <c r="C369" s="76" t="s">
        <v>235</v>
      </c>
      <c r="D369" s="3" t="s">
        <v>57</v>
      </c>
      <c r="E369" s="36">
        <v>16.989279715743457</v>
      </c>
      <c r="F369" s="36">
        <v>7.3095143510418064</v>
      </c>
      <c r="G369" s="36">
        <v>97.483956358430859</v>
      </c>
      <c r="H369" s="3">
        <v>3</v>
      </c>
      <c r="I369" s="3">
        <v>7</v>
      </c>
      <c r="J369" s="49">
        <f t="shared" si="17"/>
        <v>2.8325825401850144</v>
      </c>
      <c r="K369" s="49">
        <f t="shared" si="18"/>
        <v>1.9891768353087111</v>
      </c>
      <c r="L369" s="49">
        <f t="shared" si="19"/>
        <v>9.8733963942723815</v>
      </c>
      <c r="M369" s="4"/>
      <c r="N369" s="23">
        <f>STDEVA(E363:E562)</f>
        <v>2.4564717381182102</v>
      </c>
      <c r="O369" t="s">
        <v>54</v>
      </c>
      <c r="P369" s="4"/>
    </row>
    <row r="370" spans="1:16" x14ac:dyDescent="0.35">
      <c r="A370" s="4"/>
      <c r="B370" s="10" t="s">
        <v>8</v>
      </c>
      <c r="C370" s="76" t="s">
        <v>234</v>
      </c>
      <c r="D370" s="3" t="s">
        <v>57</v>
      </c>
      <c r="E370" s="36">
        <v>17.06074515553064</v>
      </c>
      <c r="F370" s="36">
        <v>8.4444774891154921</v>
      </c>
      <c r="G370" s="36">
        <v>113.09422655453052</v>
      </c>
      <c r="H370" s="3">
        <v>3</v>
      </c>
      <c r="I370" s="3">
        <v>8</v>
      </c>
      <c r="J370" s="49">
        <f t="shared" si="17"/>
        <v>2.8367802196284493</v>
      </c>
      <c r="K370" s="49">
        <f t="shared" si="18"/>
        <v>2.1335126761271845</v>
      </c>
      <c r="L370" s="49">
        <f t="shared" si="19"/>
        <v>10.634576933500012</v>
      </c>
      <c r="M370" s="4"/>
      <c r="N370" s="4"/>
      <c r="O370" s="4"/>
      <c r="P370" s="4"/>
    </row>
    <row r="371" spans="1:16" x14ac:dyDescent="0.35">
      <c r="A371" s="4"/>
      <c r="B371" s="10" t="s">
        <v>8</v>
      </c>
      <c r="C371" s="76" t="s">
        <v>235</v>
      </c>
      <c r="D371" s="3" t="s">
        <v>57</v>
      </c>
      <c r="E371" s="36">
        <v>17.064233069847273</v>
      </c>
      <c r="F371" s="36">
        <v>7.2184832234269178</v>
      </c>
      <c r="G371" s="36">
        <v>96.694635906241388</v>
      </c>
      <c r="H371" s="3">
        <v>3</v>
      </c>
      <c r="I371" s="3">
        <v>9</v>
      </c>
      <c r="J371" s="49">
        <f t="shared" si="17"/>
        <v>2.8369846396462872</v>
      </c>
      <c r="K371" s="49">
        <f t="shared" si="18"/>
        <v>1.9766448509771029</v>
      </c>
      <c r="L371" s="49">
        <f t="shared" si="19"/>
        <v>9.8333430686741217</v>
      </c>
      <c r="M371" s="4"/>
    </row>
    <row r="372" spans="1:16" x14ac:dyDescent="0.35">
      <c r="A372" s="4"/>
      <c r="B372" s="10" t="s">
        <v>8</v>
      </c>
      <c r="C372" s="76" t="s">
        <v>235</v>
      </c>
      <c r="D372" s="3" t="s">
        <v>57</v>
      </c>
      <c r="E372" s="36">
        <v>17.06539554953547</v>
      </c>
      <c r="F372" s="36">
        <v>6.6759456289061729</v>
      </c>
      <c r="G372" s="36">
        <v>89.433207467213805</v>
      </c>
      <c r="H372" s="3">
        <v>3</v>
      </c>
      <c r="I372" s="3">
        <v>10</v>
      </c>
      <c r="J372" s="49">
        <f t="shared" si="17"/>
        <v>2.8370527610842093</v>
      </c>
      <c r="K372" s="49">
        <f t="shared" si="18"/>
        <v>1.8985108615043169</v>
      </c>
      <c r="L372" s="49">
        <f t="shared" si="19"/>
        <v>9.4569132103035507</v>
      </c>
      <c r="M372" s="4"/>
    </row>
    <row r="373" spans="1:16" x14ac:dyDescent="0.35">
      <c r="A373" s="4"/>
      <c r="B373" s="10" t="s">
        <v>8</v>
      </c>
      <c r="C373" s="76" t="s">
        <v>235</v>
      </c>
      <c r="D373" s="3" t="s">
        <v>57</v>
      </c>
      <c r="E373" s="36">
        <v>17.080887718809617</v>
      </c>
      <c r="F373" s="36">
        <v>8.7430257959585411</v>
      </c>
      <c r="G373" s="36">
        <v>117.23083392558777</v>
      </c>
      <c r="H373" s="3">
        <v>3</v>
      </c>
      <c r="I373" s="3">
        <v>11</v>
      </c>
      <c r="J373" s="49">
        <f t="shared" si="17"/>
        <v>2.8379601611789949</v>
      </c>
      <c r="K373" s="49">
        <f t="shared" si="18"/>
        <v>2.1682563306643248</v>
      </c>
      <c r="L373" s="49">
        <f t="shared" si="19"/>
        <v>10.827318870597086</v>
      </c>
      <c r="M373" s="4"/>
    </row>
    <row r="374" spans="1:16" x14ac:dyDescent="0.35">
      <c r="A374" s="4"/>
      <c r="B374" s="10" t="s">
        <v>8</v>
      </c>
      <c r="C374" s="76" t="s">
        <v>255</v>
      </c>
      <c r="D374" s="3" t="s">
        <v>57</v>
      </c>
      <c r="E374" s="36">
        <v>17.092110760901541</v>
      </c>
      <c r="F374" s="36">
        <v>7.3474111119894481</v>
      </c>
      <c r="G374" s="36">
        <v>98.582470157621884</v>
      </c>
      <c r="H374" s="3">
        <v>3</v>
      </c>
      <c r="I374" s="3">
        <v>12</v>
      </c>
      <c r="J374" s="49">
        <f t="shared" si="17"/>
        <v>2.8386169980381943</v>
      </c>
      <c r="K374" s="49">
        <f t="shared" si="18"/>
        <v>1.9943480215160081</v>
      </c>
      <c r="L374" s="49">
        <f t="shared" si="19"/>
        <v>9.9288705378618918</v>
      </c>
      <c r="M374" s="4"/>
    </row>
    <row r="375" spans="1:16" x14ac:dyDescent="0.35">
      <c r="A375" s="4"/>
      <c r="B375" s="10" t="s">
        <v>8</v>
      </c>
      <c r="C375" s="76" t="s">
        <v>234</v>
      </c>
      <c r="D375" s="3" t="s">
        <v>57</v>
      </c>
      <c r="E375" s="36">
        <v>17.09791289202003</v>
      </c>
      <c r="F375" s="36">
        <v>8.0088232629848388</v>
      </c>
      <c r="G375" s="36">
        <v>107.49331757670724</v>
      </c>
      <c r="H375" s="3">
        <v>3</v>
      </c>
      <c r="I375" s="3">
        <v>13</v>
      </c>
      <c r="J375" s="49">
        <f t="shared" si="17"/>
        <v>2.8389564029612848</v>
      </c>
      <c r="K375" s="49">
        <f t="shared" si="18"/>
        <v>2.0805438417968776</v>
      </c>
      <c r="L375" s="49">
        <f t="shared" si="19"/>
        <v>10.367898416588931</v>
      </c>
      <c r="M375" s="4"/>
    </row>
    <row r="376" spans="1:16" x14ac:dyDescent="0.35">
      <c r="A376" s="4"/>
      <c r="B376" s="10" t="s">
        <v>8</v>
      </c>
      <c r="C376" s="76" t="s">
        <v>235</v>
      </c>
      <c r="D376" s="3" t="s">
        <v>57</v>
      </c>
      <c r="E376" s="36">
        <v>17.167385510474425</v>
      </c>
      <c r="F376" s="36">
        <v>9.572670739269812</v>
      </c>
      <c r="G376" s="36">
        <v>129.00511722251821</v>
      </c>
      <c r="H376" s="3">
        <v>3</v>
      </c>
      <c r="I376" s="3">
        <v>14</v>
      </c>
      <c r="J376" s="49">
        <f t="shared" si="17"/>
        <v>2.8430113925214413</v>
      </c>
      <c r="K376" s="49">
        <f t="shared" si="18"/>
        <v>2.2589122406448037</v>
      </c>
      <c r="L376" s="49">
        <f t="shared" si="19"/>
        <v>11.358041962526737</v>
      </c>
      <c r="M376" s="4"/>
    </row>
    <row r="377" spans="1:16" x14ac:dyDescent="0.35">
      <c r="A377" s="4"/>
      <c r="B377" s="10" t="s">
        <v>8</v>
      </c>
      <c r="C377" s="76" t="s">
        <v>235</v>
      </c>
      <c r="D377" s="3" t="s">
        <v>57</v>
      </c>
      <c r="E377" s="36">
        <v>17.181631187570279</v>
      </c>
      <c r="F377" s="36">
        <v>7.4758845664108522</v>
      </c>
      <c r="G377" s="36">
        <v>100.83159476542221</v>
      </c>
      <c r="H377" s="3">
        <v>3</v>
      </c>
      <c r="I377" s="3">
        <v>15</v>
      </c>
      <c r="J377" s="49">
        <f t="shared" si="17"/>
        <v>2.8438408589389432</v>
      </c>
      <c r="K377" s="49">
        <f t="shared" si="18"/>
        <v>2.0116824489191143</v>
      </c>
      <c r="L377" s="49">
        <f t="shared" si="19"/>
        <v>10.041493652112827</v>
      </c>
      <c r="M377" s="4"/>
    </row>
    <row r="378" spans="1:16" x14ac:dyDescent="0.35">
      <c r="A378" s="4"/>
      <c r="B378" s="10" t="s">
        <v>8</v>
      </c>
      <c r="C378" s="76" t="s">
        <v>235</v>
      </c>
      <c r="D378" s="3" t="s">
        <v>57</v>
      </c>
      <c r="E378" s="36">
        <v>17.188557247945564</v>
      </c>
      <c r="F378" s="36">
        <v>6.8005753463676175</v>
      </c>
      <c r="G378" s="36">
        <v>91.760281748105527</v>
      </c>
      <c r="H378" s="3">
        <v>3</v>
      </c>
      <c r="I378" s="3">
        <v>16</v>
      </c>
      <c r="J378" s="49">
        <f t="shared" si="17"/>
        <v>2.8442438861427091</v>
      </c>
      <c r="K378" s="49">
        <f t="shared" si="18"/>
        <v>1.9170072183628009</v>
      </c>
      <c r="L378" s="49">
        <f t="shared" si="19"/>
        <v>9.5791587181811284</v>
      </c>
      <c r="M378" s="4"/>
    </row>
    <row r="379" spans="1:16" x14ac:dyDescent="0.35">
      <c r="A379" s="4"/>
      <c r="B379" s="10" t="s">
        <v>8</v>
      </c>
      <c r="C379" s="76" t="s">
        <v>234</v>
      </c>
      <c r="D379" s="3" t="s">
        <v>57</v>
      </c>
      <c r="E379" s="36">
        <v>17.474703152695579</v>
      </c>
      <c r="F379" s="36">
        <v>8.0088232629848388</v>
      </c>
      <c r="G379" s="36">
        <v>109.86217016160435</v>
      </c>
      <c r="H379" s="3">
        <v>3</v>
      </c>
      <c r="I379" s="3">
        <v>17</v>
      </c>
      <c r="J379" s="49">
        <f t="shared" si="17"/>
        <v>2.8607543010053837</v>
      </c>
      <c r="K379" s="49">
        <f t="shared" si="18"/>
        <v>2.0805438417968776</v>
      </c>
      <c r="L379" s="49">
        <f t="shared" si="19"/>
        <v>10.481515642387047</v>
      </c>
      <c r="M379" s="4"/>
    </row>
    <row r="380" spans="1:16" x14ac:dyDescent="0.35">
      <c r="A380" s="4"/>
      <c r="B380" s="10" t="s">
        <v>8</v>
      </c>
      <c r="C380" s="76" t="s">
        <v>235</v>
      </c>
      <c r="D380" s="3" t="s">
        <v>57</v>
      </c>
      <c r="E380" s="36">
        <v>17.567543945519443</v>
      </c>
      <c r="F380" s="36">
        <v>7.9690934275584837</v>
      </c>
      <c r="G380" s="36">
        <v>109.89795821074831</v>
      </c>
      <c r="H380" s="3">
        <v>3</v>
      </c>
      <c r="I380" s="3">
        <v>18</v>
      </c>
      <c r="J380" s="49">
        <f t="shared" si="17"/>
        <v>2.8660531056048919</v>
      </c>
      <c r="K380" s="49">
        <f t="shared" si="18"/>
        <v>2.0755707382217126</v>
      </c>
      <c r="L380" s="49">
        <f t="shared" si="19"/>
        <v>10.483222701571703</v>
      </c>
      <c r="M380" s="4"/>
    </row>
    <row r="381" spans="1:16" x14ac:dyDescent="0.35">
      <c r="A381" s="4"/>
      <c r="B381" s="10" t="s">
        <v>8</v>
      </c>
      <c r="C381" s="76" t="s">
        <v>234</v>
      </c>
      <c r="D381" s="3" t="s">
        <v>57</v>
      </c>
      <c r="E381" s="36">
        <v>17.590113708514533</v>
      </c>
      <c r="F381" s="36">
        <v>9.0148557987990507</v>
      </c>
      <c r="G381" s="36">
        <v>124.47928577488848</v>
      </c>
      <c r="H381" s="3">
        <v>3</v>
      </c>
      <c r="I381" s="3">
        <v>19</v>
      </c>
      <c r="J381" s="49">
        <f t="shared" si="17"/>
        <v>2.8673370231125714</v>
      </c>
      <c r="K381" s="49">
        <f t="shared" si="18"/>
        <v>2.1988738608311809</v>
      </c>
      <c r="L381" s="49">
        <f t="shared" si="19"/>
        <v>11.157028536975627</v>
      </c>
      <c r="M381" s="4"/>
    </row>
    <row r="382" spans="1:16" x14ac:dyDescent="0.35">
      <c r="A382" s="4"/>
      <c r="B382" s="10" t="s">
        <v>8</v>
      </c>
      <c r="C382" s="76" t="s">
        <v>235</v>
      </c>
      <c r="D382" s="3" t="s">
        <v>57</v>
      </c>
      <c r="E382" s="36">
        <v>17.591617329811335</v>
      </c>
      <c r="F382" s="36">
        <v>8.033554634038671</v>
      </c>
      <c r="G382" s="36">
        <v>110.93872685231057</v>
      </c>
      <c r="H382" s="3">
        <v>3</v>
      </c>
      <c r="I382" s="3">
        <v>20</v>
      </c>
      <c r="J382" s="49">
        <f t="shared" si="17"/>
        <v>2.8674225005040093</v>
      </c>
      <c r="K382" s="49">
        <f t="shared" si="18"/>
        <v>2.0836270992547097</v>
      </c>
      <c r="L382" s="49">
        <f t="shared" si="19"/>
        <v>10.532745456542211</v>
      </c>
      <c r="M382" s="4"/>
    </row>
    <row r="383" spans="1:16" x14ac:dyDescent="0.35">
      <c r="A383" s="4"/>
      <c r="B383" s="10" t="s">
        <v>8</v>
      </c>
      <c r="C383" s="76" t="s">
        <v>234</v>
      </c>
      <c r="D383" s="3" t="s">
        <v>57</v>
      </c>
      <c r="E383" s="36">
        <v>17.62053703152759</v>
      </c>
      <c r="F383" s="36">
        <v>9.2265554285776883</v>
      </c>
      <c r="G383" s="36">
        <v>127.62283635811563</v>
      </c>
      <c r="H383" s="3">
        <v>3</v>
      </c>
      <c r="I383" s="3">
        <v>21</v>
      </c>
      <c r="J383" s="49">
        <f t="shared" si="17"/>
        <v>2.8690650985638673</v>
      </c>
      <c r="K383" s="49">
        <f t="shared" si="18"/>
        <v>2.2220857858574212</v>
      </c>
      <c r="L383" s="49">
        <f t="shared" si="19"/>
        <v>11.297027766546192</v>
      </c>
      <c r="M383" s="4"/>
    </row>
    <row r="384" spans="1:16" x14ac:dyDescent="0.35">
      <c r="A384" s="4"/>
      <c r="B384" s="10" t="s">
        <v>8</v>
      </c>
      <c r="C384" s="76" t="s">
        <v>234</v>
      </c>
      <c r="D384" s="3" t="s">
        <v>57</v>
      </c>
      <c r="E384" s="36">
        <v>17.650533286005476</v>
      </c>
      <c r="F384" s="36">
        <v>8.0705095910121951</v>
      </c>
      <c r="G384" s="36">
        <v>111.82230656438196</v>
      </c>
      <c r="H384" s="3">
        <v>3</v>
      </c>
      <c r="I384" s="3">
        <v>22</v>
      </c>
      <c r="J384" s="49">
        <f t="shared" si="17"/>
        <v>2.8707659974274162</v>
      </c>
      <c r="K384" s="49">
        <f t="shared" si="18"/>
        <v>2.0882166266342077</v>
      </c>
      <c r="L384" s="49">
        <f t="shared" si="19"/>
        <v>10.574606686037168</v>
      </c>
      <c r="M384" s="4"/>
    </row>
    <row r="385" spans="1:13" x14ac:dyDescent="0.35">
      <c r="A385" s="4"/>
      <c r="B385" s="10" t="s">
        <v>8</v>
      </c>
      <c r="C385" s="76" t="s">
        <v>234</v>
      </c>
      <c r="D385" s="3" t="s">
        <v>57</v>
      </c>
      <c r="E385" s="36">
        <v>17.673371220033641</v>
      </c>
      <c r="F385" s="36">
        <v>8.2447862350202179</v>
      </c>
      <c r="G385" s="36">
        <v>114.38483669264863</v>
      </c>
      <c r="H385" s="3">
        <v>3</v>
      </c>
      <c r="I385" s="3">
        <v>23</v>
      </c>
      <c r="J385" s="49">
        <f t="shared" si="17"/>
        <v>2.8720590559117265</v>
      </c>
      <c r="K385" s="49">
        <f t="shared" si="18"/>
        <v>2.1095810290557186</v>
      </c>
      <c r="L385" s="49">
        <f t="shared" si="19"/>
        <v>10.695084697778164</v>
      </c>
      <c r="M385" s="4"/>
    </row>
    <row r="386" spans="1:13" x14ac:dyDescent="0.35">
      <c r="A386" s="4"/>
      <c r="B386" s="10" t="s">
        <v>8</v>
      </c>
      <c r="C386" s="76" t="s">
        <v>234</v>
      </c>
      <c r="D386" s="3" t="s">
        <v>57</v>
      </c>
      <c r="E386" s="36">
        <v>17.79529784198639</v>
      </c>
      <c r="F386" s="36">
        <v>8.3594796526394397</v>
      </c>
      <c r="G386" s="36">
        <v>116.77615272485386</v>
      </c>
      <c r="H386" s="3">
        <v>3</v>
      </c>
      <c r="I386" s="3">
        <v>24</v>
      </c>
      <c r="J386" s="49">
        <f t="shared" si="17"/>
        <v>2.878934256219468</v>
      </c>
      <c r="K386" s="49">
        <f t="shared" si="18"/>
        <v>2.123396182652221</v>
      </c>
      <c r="L386" s="49">
        <f t="shared" si="19"/>
        <v>10.806301528499649</v>
      </c>
      <c r="M386" s="4"/>
    </row>
    <row r="387" spans="1:13" x14ac:dyDescent="0.35">
      <c r="A387" s="4"/>
      <c r="B387" s="10" t="s">
        <v>8</v>
      </c>
      <c r="C387" s="76" t="s">
        <v>234</v>
      </c>
      <c r="D387" s="3" t="s">
        <v>57</v>
      </c>
      <c r="E387" s="36">
        <v>17.798270289134859</v>
      </c>
      <c r="F387" s="36">
        <v>7.9216554492402267</v>
      </c>
      <c r="G387" s="36">
        <v>110.67853538603583</v>
      </c>
      <c r="H387" s="3">
        <v>3</v>
      </c>
      <c r="I387" s="3">
        <v>25</v>
      </c>
      <c r="J387" s="49">
        <f t="shared" si="17"/>
        <v>2.8791012778085614</v>
      </c>
      <c r="K387" s="49">
        <f t="shared" si="18"/>
        <v>2.0696002053531273</v>
      </c>
      <c r="L387" s="49">
        <f t="shared" si="19"/>
        <v>10.520386655728764</v>
      </c>
      <c r="M387" s="4"/>
    </row>
    <row r="388" spans="1:13" x14ac:dyDescent="0.35">
      <c r="A388" s="4"/>
      <c r="B388" s="10" t="s">
        <v>8</v>
      </c>
      <c r="C388" s="76" t="s">
        <v>235</v>
      </c>
      <c r="D388" s="3" t="s">
        <v>57</v>
      </c>
      <c r="E388" s="36">
        <v>17.825370971903212</v>
      </c>
      <c r="F388" s="36">
        <v>9.3150000041917504</v>
      </c>
      <c r="G388" s="36">
        <v>130.3440145822284</v>
      </c>
      <c r="H388" s="3">
        <v>3</v>
      </c>
      <c r="I388" s="3">
        <v>26</v>
      </c>
      <c r="J388" s="49">
        <f t="shared" ref="J388:J451" si="20">LN(E388)</f>
        <v>2.8806227779717735</v>
      </c>
      <c r="K388" s="49">
        <f t="shared" ref="K388:K451" si="21">LN(F388)</f>
        <v>2.2316260045035516</v>
      </c>
      <c r="L388" s="49">
        <f t="shared" ref="L388:L451" si="22">SQRT(G388)</f>
        <v>11.416830321163069</v>
      </c>
      <c r="M388" s="4"/>
    </row>
    <row r="389" spans="1:13" x14ac:dyDescent="0.35">
      <c r="A389" s="4"/>
      <c r="B389" s="10" t="s">
        <v>8</v>
      </c>
      <c r="C389" s="76" t="s">
        <v>235</v>
      </c>
      <c r="D389" s="3" t="s">
        <v>57</v>
      </c>
      <c r="E389" s="36">
        <v>17.834271790186872</v>
      </c>
      <c r="F389" s="36">
        <v>8.040959212568568</v>
      </c>
      <c r="G389" s="36">
        <v>112.57265185984257</v>
      </c>
      <c r="H389" s="3">
        <v>3</v>
      </c>
      <c r="I389" s="3">
        <v>27</v>
      </c>
      <c r="J389" s="49">
        <f t="shared" si="20"/>
        <v>2.8811219875980667</v>
      </c>
      <c r="K389" s="49">
        <f t="shared" si="21"/>
        <v>2.0845483811204359</v>
      </c>
      <c r="L389" s="49">
        <f t="shared" si="22"/>
        <v>10.610026006558257</v>
      </c>
      <c r="M389" s="4"/>
    </row>
    <row r="390" spans="1:13" x14ac:dyDescent="0.35">
      <c r="A390" s="4"/>
      <c r="B390" s="10" t="s">
        <v>8</v>
      </c>
      <c r="C390" s="76" t="s">
        <v>235</v>
      </c>
      <c r="D390" s="3" t="s">
        <v>57</v>
      </c>
      <c r="E390" s="36">
        <v>17.848726153054155</v>
      </c>
      <c r="F390" s="36">
        <v>8.3855426218752012</v>
      </c>
      <c r="G390" s="36">
        <v>117.49193431355215</v>
      </c>
      <c r="H390" s="3">
        <v>3</v>
      </c>
      <c r="I390" s="3">
        <v>28</v>
      </c>
      <c r="J390" s="49">
        <f t="shared" si="20"/>
        <v>2.8819321417045614</v>
      </c>
      <c r="K390" s="49">
        <f t="shared" si="21"/>
        <v>2.1265091065832826</v>
      </c>
      <c r="L390" s="49">
        <f t="shared" si="22"/>
        <v>10.839369645581433</v>
      </c>
      <c r="M390" s="4"/>
    </row>
    <row r="391" spans="1:13" x14ac:dyDescent="0.35">
      <c r="A391" s="4"/>
      <c r="B391" s="10" t="s">
        <v>8</v>
      </c>
      <c r="C391" s="76" t="s">
        <v>237</v>
      </c>
      <c r="D391" s="3" t="s">
        <v>57</v>
      </c>
      <c r="E391" s="36">
        <v>17.860577406318651</v>
      </c>
      <c r="F391" s="36">
        <v>8.6922048450320695</v>
      </c>
      <c r="G391" s="36">
        <v>121.86952101102455</v>
      </c>
      <c r="H391" s="3">
        <v>3</v>
      </c>
      <c r="I391" s="3">
        <v>29</v>
      </c>
      <c r="J391" s="49">
        <f t="shared" si="20"/>
        <v>2.882595904506875</v>
      </c>
      <c r="K391" s="49">
        <f t="shared" si="21"/>
        <v>2.1624266291933445</v>
      </c>
      <c r="L391" s="49">
        <f t="shared" si="22"/>
        <v>11.039452930785318</v>
      </c>
      <c r="M391" s="4"/>
    </row>
    <row r="392" spans="1:13" x14ac:dyDescent="0.35">
      <c r="A392" s="4"/>
      <c r="B392" s="10" t="s">
        <v>8</v>
      </c>
      <c r="C392" s="76" t="s">
        <v>235</v>
      </c>
      <c r="D392" s="3" t="s">
        <v>57</v>
      </c>
      <c r="E392" s="36">
        <v>17.900148052135595</v>
      </c>
      <c r="F392" s="36">
        <v>8.7430257959585411</v>
      </c>
      <c r="G392" s="36">
        <v>122.85364309446936</v>
      </c>
      <c r="H392" s="3">
        <v>3</v>
      </c>
      <c r="I392" s="3">
        <v>30</v>
      </c>
      <c r="J392" s="49">
        <f t="shared" si="20"/>
        <v>2.8848089838815318</v>
      </c>
      <c r="K392" s="49">
        <f t="shared" si="21"/>
        <v>2.1682563306643248</v>
      </c>
      <c r="L392" s="49">
        <f t="shared" si="22"/>
        <v>11.083936263551381</v>
      </c>
      <c r="M392" s="4"/>
    </row>
    <row r="393" spans="1:13" x14ac:dyDescent="0.35">
      <c r="A393" s="4"/>
      <c r="B393" s="10" t="s">
        <v>8</v>
      </c>
      <c r="C393" s="76" t="s">
        <v>235</v>
      </c>
      <c r="D393" s="3" t="s">
        <v>57</v>
      </c>
      <c r="E393" s="36">
        <v>17.945896474956324</v>
      </c>
      <c r="F393" s="36">
        <v>6.2100000027945006</v>
      </c>
      <c r="G393" s="36">
        <v>87.483553470308451</v>
      </c>
      <c r="H393" s="3">
        <v>3</v>
      </c>
      <c r="I393" s="3">
        <v>31</v>
      </c>
      <c r="J393" s="49">
        <f t="shared" si="20"/>
        <v>2.8873614801618195</v>
      </c>
      <c r="K393" s="49">
        <f t="shared" si="21"/>
        <v>1.8261608963953875</v>
      </c>
      <c r="L393" s="49">
        <f t="shared" si="22"/>
        <v>9.3532643216316966</v>
      </c>
      <c r="M393" s="4"/>
    </row>
    <row r="394" spans="1:13" x14ac:dyDescent="0.35">
      <c r="A394" s="4"/>
      <c r="B394" s="10" t="s">
        <v>8</v>
      </c>
      <c r="C394" s="76" t="s">
        <v>235</v>
      </c>
      <c r="D394" s="3" t="s">
        <v>57</v>
      </c>
      <c r="E394" s="36">
        <v>17.970198949667623</v>
      </c>
      <c r="F394" s="36">
        <v>8.7278863459922746</v>
      </c>
      <c r="G394" s="36">
        <v>123.12085542734148</v>
      </c>
      <c r="H394" s="3">
        <v>3</v>
      </c>
      <c r="I394" s="3">
        <v>32</v>
      </c>
      <c r="J394" s="49">
        <f t="shared" si="20"/>
        <v>2.8887147719455135</v>
      </c>
      <c r="K394" s="49">
        <f t="shared" si="21"/>
        <v>2.1665232266760812</v>
      </c>
      <c r="L394" s="49">
        <f t="shared" si="22"/>
        <v>11.095983752121372</v>
      </c>
      <c r="M394" s="4"/>
    </row>
    <row r="395" spans="1:13" x14ac:dyDescent="0.35">
      <c r="A395" s="4"/>
      <c r="B395" s="10" t="s">
        <v>8</v>
      </c>
      <c r="C395" s="76" t="s">
        <v>234</v>
      </c>
      <c r="D395" s="3" t="s">
        <v>57</v>
      </c>
      <c r="E395" s="36">
        <v>18.126641313153346</v>
      </c>
      <c r="F395" s="36">
        <v>9.4642973896964815</v>
      </c>
      <c r="G395" s="36">
        <v>134.67140039027268</v>
      </c>
      <c r="H395" s="3">
        <v>3</v>
      </c>
      <c r="I395" s="3">
        <v>33</v>
      </c>
      <c r="J395" s="49">
        <f t="shared" si="20"/>
        <v>2.8973827518493236</v>
      </c>
      <c r="K395" s="49">
        <f t="shared" si="21"/>
        <v>2.247526549438565</v>
      </c>
      <c r="L395" s="49">
        <f t="shared" si="22"/>
        <v>11.604800747547227</v>
      </c>
      <c r="M395" s="4"/>
    </row>
    <row r="396" spans="1:13" x14ac:dyDescent="0.35">
      <c r="A396" s="4"/>
      <c r="B396" s="10" t="s">
        <v>8</v>
      </c>
      <c r="C396" s="76" t="s">
        <v>255</v>
      </c>
      <c r="D396" s="3" t="s">
        <v>57</v>
      </c>
      <c r="E396" s="36">
        <v>18.217974648645914</v>
      </c>
      <c r="F396" s="36">
        <v>8.1382307696211047</v>
      </c>
      <c r="G396" s="36">
        <v>116.38573424894311</v>
      </c>
      <c r="H396" s="3">
        <v>3</v>
      </c>
      <c r="I396" s="3">
        <v>34</v>
      </c>
      <c r="J396" s="49">
        <f t="shared" si="20"/>
        <v>2.9024087247663704</v>
      </c>
      <c r="K396" s="49">
        <f t="shared" si="21"/>
        <v>2.0965728062210802</v>
      </c>
      <c r="L396" s="49">
        <f t="shared" si="22"/>
        <v>10.788222015185964</v>
      </c>
      <c r="M396" s="4"/>
    </row>
    <row r="397" spans="1:13" x14ac:dyDescent="0.35">
      <c r="A397" s="4"/>
      <c r="B397" s="10" t="s">
        <v>8</v>
      </c>
      <c r="C397" s="76" t="s">
        <v>255</v>
      </c>
      <c r="D397" s="3" t="s">
        <v>57</v>
      </c>
      <c r="E397" s="36">
        <v>18.286446491895433</v>
      </c>
      <c r="F397" s="36">
        <v>8.0746052571428741</v>
      </c>
      <c r="G397" s="36">
        <v>115.90983202766778</v>
      </c>
      <c r="H397" s="3">
        <v>3</v>
      </c>
      <c r="I397" s="3">
        <v>35</v>
      </c>
      <c r="J397" s="49">
        <f t="shared" si="20"/>
        <v>2.9061601565881547</v>
      </c>
      <c r="K397" s="49">
        <f t="shared" si="21"/>
        <v>2.0887239833494808</v>
      </c>
      <c r="L397" s="49">
        <f t="shared" si="22"/>
        <v>10.766142857480007</v>
      </c>
      <c r="M397" s="4"/>
    </row>
    <row r="398" spans="1:13" x14ac:dyDescent="0.35">
      <c r="A398" s="4"/>
      <c r="B398" s="10" t="s">
        <v>8</v>
      </c>
      <c r="C398" s="76" t="s">
        <v>235</v>
      </c>
      <c r="D398" s="3" t="s">
        <v>57</v>
      </c>
      <c r="E398" s="36">
        <v>18.296568675609318</v>
      </c>
      <c r="F398" s="36">
        <v>7.4917888418263781</v>
      </c>
      <c r="G398" s="36">
        <v>107.60311280239733</v>
      </c>
      <c r="H398" s="3">
        <v>3</v>
      </c>
      <c r="I398" s="3">
        <v>36</v>
      </c>
      <c r="J398" s="49">
        <f t="shared" si="20"/>
        <v>2.9067135382012257</v>
      </c>
      <c r="K398" s="49">
        <f t="shared" si="21"/>
        <v>2.0138075996980498</v>
      </c>
      <c r="L398" s="49">
        <f t="shared" si="22"/>
        <v>10.373192025716932</v>
      </c>
      <c r="M398" s="4"/>
    </row>
    <row r="399" spans="1:13" x14ac:dyDescent="0.35">
      <c r="A399" s="4"/>
      <c r="B399" s="10" t="s">
        <v>8</v>
      </c>
      <c r="C399" s="76" t="s">
        <v>234</v>
      </c>
      <c r="D399" s="3" t="s">
        <v>57</v>
      </c>
      <c r="E399" s="36">
        <v>18.314991135730725</v>
      </c>
      <c r="F399" s="36">
        <v>8.3957876380623357</v>
      </c>
      <c r="G399" s="36">
        <v>120.70848929234259</v>
      </c>
      <c r="H399" s="3">
        <v>3</v>
      </c>
      <c r="I399" s="3">
        <v>37</v>
      </c>
      <c r="J399" s="49">
        <f t="shared" si="20"/>
        <v>2.9077199122410744</v>
      </c>
      <c r="K399" s="49">
        <f t="shared" si="21"/>
        <v>2.127730108411058</v>
      </c>
      <c r="L399" s="49">
        <f t="shared" si="22"/>
        <v>10.986741522960417</v>
      </c>
      <c r="M399" s="4"/>
    </row>
    <row r="400" spans="1:13" x14ac:dyDescent="0.35">
      <c r="A400" s="4"/>
      <c r="B400" s="10" t="s">
        <v>8</v>
      </c>
      <c r="C400" s="76" t="s">
        <v>237</v>
      </c>
      <c r="D400" s="3" t="s">
        <v>57</v>
      </c>
      <c r="E400" s="36">
        <v>18.340246735055889</v>
      </c>
      <c r="F400" s="36">
        <v>10.431457237506839</v>
      </c>
      <c r="G400" s="36">
        <v>150.18266714051705</v>
      </c>
      <c r="H400" s="3">
        <v>3</v>
      </c>
      <c r="I400" s="3">
        <v>38</v>
      </c>
      <c r="J400" s="49">
        <f t="shared" si="20"/>
        <v>2.9090979201214591</v>
      </c>
      <c r="K400" s="49">
        <f t="shared" si="21"/>
        <v>2.3448259752175371</v>
      </c>
      <c r="L400" s="49">
        <f t="shared" si="22"/>
        <v>12.254903799725115</v>
      </c>
      <c r="M400" s="4"/>
    </row>
    <row r="401" spans="1:13" x14ac:dyDescent="0.35">
      <c r="A401" s="4"/>
      <c r="B401" s="10" t="s">
        <v>8</v>
      </c>
      <c r="C401" s="76" t="s">
        <v>234</v>
      </c>
      <c r="D401" s="3" t="s">
        <v>57</v>
      </c>
      <c r="E401" s="36">
        <v>18.361146486628186</v>
      </c>
      <c r="F401" s="36">
        <v>8.0746052571428724</v>
      </c>
      <c r="G401" s="36">
        <v>116.38332280925719</v>
      </c>
      <c r="H401" s="3">
        <v>3</v>
      </c>
      <c r="I401" s="3">
        <v>39</v>
      </c>
      <c r="J401" s="49">
        <f t="shared" si="20"/>
        <v>2.9102368280482054</v>
      </c>
      <c r="K401" s="49">
        <f t="shared" si="21"/>
        <v>2.0887239833494808</v>
      </c>
      <c r="L401" s="49">
        <f t="shared" si="22"/>
        <v>10.788110251997669</v>
      </c>
      <c r="M401" s="4"/>
    </row>
    <row r="402" spans="1:13" x14ac:dyDescent="0.35">
      <c r="A402" s="4"/>
      <c r="B402" s="10" t="s">
        <v>8</v>
      </c>
      <c r="C402" s="76" t="s">
        <v>234</v>
      </c>
      <c r="D402" s="3" t="s">
        <v>57</v>
      </c>
      <c r="E402" s="36">
        <v>18.380583513698944</v>
      </c>
      <c r="F402" s="36">
        <v>7.809846352835268</v>
      </c>
      <c r="G402" s="36">
        <v>112.68638349719492</v>
      </c>
      <c r="H402" s="3">
        <v>3</v>
      </c>
      <c r="I402" s="3">
        <v>40</v>
      </c>
      <c r="J402" s="49">
        <f t="shared" si="20"/>
        <v>2.9112948636324743</v>
      </c>
      <c r="K402" s="49">
        <f t="shared" si="21"/>
        <v>2.0553852905255878</v>
      </c>
      <c r="L402" s="49">
        <f t="shared" si="22"/>
        <v>10.615384284009455</v>
      </c>
      <c r="M402" s="4"/>
    </row>
    <row r="403" spans="1:13" x14ac:dyDescent="0.35">
      <c r="A403" s="4"/>
      <c r="B403" s="10" t="s">
        <v>8</v>
      </c>
      <c r="C403" s="76" t="s">
        <v>235</v>
      </c>
      <c r="D403" s="3" t="s">
        <v>57</v>
      </c>
      <c r="E403" s="36">
        <v>18.420831965614212</v>
      </c>
      <c r="F403" s="36">
        <v>8.6188644882522869</v>
      </c>
      <c r="G403" s="36">
        <v>124.6318237609085</v>
      </c>
      <c r="H403" s="3">
        <v>3</v>
      </c>
      <c r="I403" s="3">
        <v>41</v>
      </c>
      <c r="J403" s="49">
        <f t="shared" si="20"/>
        <v>2.9134821962357558</v>
      </c>
      <c r="K403" s="49">
        <f t="shared" si="21"/>
        <v>2.1539533460973295</v>
      </c>
      <c r="L403" s="49">
        <f t="shared" si="22"/>
        <v>11.163862403348963</v>
      </c>
      <c r="M403" s="4"/>
    </row>
    <row r="404" spans="1:13" x14ac:dyDescent="0.35">
      <c r="A404" s="4"/>
      <c r="B404" s="10" t="s">
        <v>8</v>
      </c>
      <c r="C404" s="76" t="s">
        <v>234</v>
      </c>
      <c r="D404" s="3" t="s">
        <v>57</v>
      </c>
      <c r="E404" s="36">
        <v>18.516071405904668</v>
      </c>
      <c r="F404" s="36">
        <v>9.8565130795548477</v>
      </c>
      <c r="G404" s="36">
        <v>143.26556149550265</v>
      </c>
      <c r="H404" s="3">
        <v>3</v>
      </c>
      <c r="I404" s="3">
        <v>42</v>
      </c>
      <c r="J404" s="49">
        <f t="shared" si="20"/>
        <v>2.9186390796049162</v>
      </c>
      <c r="K404" s="49">
        <f t="shared" si="21"/>
        <v>2.2881324630209194</v>
      </c>
      <c r="L404" s="49">
        <f t="shared" si="22"/>
        <v>11.969359276732513</v>
      </c>
      <c r="M404" s="4"/>
    </row>
    <row r="405" spans="1:13" x14ac:dyDescent="0.35">
      <c r="A405" s="4"/>
      <c r="B405" s="10" t="s">
        <v>8</v>
      </c>
      <c r="C405" s="76" t="s">
        <v>234</v>
      </c>
      <c r="D405" s="3" t="s">
        <v>57</v>
      </c>
      <c r="E405" s="36">
        <v>18.530707631093005</v>
      </c>
      <c r="F405" s="36">
        <v>7.3031791055678479</v>
      </c>
      <c r="G405" s="36">
        <v>106.23646527448631</v>
      </c>
      <c r="H405" s="3">
        <v>3</v>
      </c>
      <c r="I405" s="3">
        <v>43</v>
      </c>
      <c r="J405" s="49">
        <f t="shared" si="20"/>
        <v>2.9194292279703227</v>
      </c>
      <c r="K405" s="49">
        <f t="shared" si="21"/>
        <v>1.9883097472677971</v>
      </c>
      <c r="L405" s="49">
        <f t="shared" si="22"/>
        <v>10.307107512512243</v>
      </c>
      <c r="M405" s="4"/>
    </row>
    <row r="406" spans="1:13" x14ac:dyDescent="0.35">
      <c r="A406" s="4"/>
      <c r="B406" s="10" t="s">
        <v>8</v>
      </c>
      <c r="C406" s="76" t="s">
        <v>255</v>
      </c>
      <c r="D406" s="3" t="s">
        <v>57</v>
      </c>
      <c r="E406" s="36">
        <v>18.620059084547396</v>
      </c>
      <c r="F406" s="36">
        <v>8.594278623972782</v>
      </c>
      <c r="G406" s="36">
        <v>125.62039097743718</v>
      </c>
      <c r="H406" s="3">
        <v>3</v>
      </c>
      <c r="I406" s="3">
        <v>44</v>
      </c>
      <c r="J406" s="49">
        <f t="shared" si="20"/>
        <v>2.9242394450204383</v>
      </c>
      <c r="K406" s="49">
        <f t="shared" si="21"/>
        <v>2.1510967055827637</v>
      </c>
      <c r="L406" s="49">
        <f t="shared" si="22"/>
        <v>11.208050275468842</v>
      </c>
      <c r="M406" s="4"/>
    </row>
    <row r="407" spans="1:13" x14ac:dyDescent="0.35">
      <c r="A407" s="4"/>
      <c r="B407" s="10" t="s">
        <v>8</v>
      </c>
      <c r="C407" s="76" t="s">
        <v>237</v>
      </c>
      <c r="D407" s="3" t="s">
        <v>57</v>
      </c>
      <c r="E407" s="36">
        <v>18.651638676349467</v>
      </c>
      <c r="F407" s="36">
        <v>7.790348198548033</v>
      </c>
      <c r="G407" s="36">
        <v>114.0626664133803</v>
      </c>
      <c r="H407" s="3">
        <v>3</v>
      </c>
      <c r="I407" s="3">
        <v>45</v>
      </c>
      <c r="J407" s="49">
        <f t="shared" si="20"/>
        <v>2.9259340069135669</v>
      </c>
      <c r="K407" s="49">
        <f t="shared" si="21"/>
        <v>2.0528855570285298</v>
      </c>
      <c r="L407" s="49">
        <f t="shared" si="22"/>
        <v>10.680012472529247</v>
      </c>
      <c r="M407" s="4"/>
    </row>
    <row r="408" spans="1:13" x14ac:dyDescent="0.35">
      <c r="A408" s="4"/>
      <c r="B408" s="10" t="s">
        <v>8</v>
      </c>
      <c r="C408" s="76" t="s">
        <v>234</v>
      </c>
      <c r="D408" s="3" t="s">
        <v>57</v>
      </c>
      <c r="E408" s="36">
        <v>18.69448716372117</v>
      </c>
      <c r="F408" s="36">
        <v>8.4382107146054999</v>
      </c>
      <c r="G408" s="36">
        <v>123.83219718283908</v>
      </c>
      <c r="H408" s="3">
        <v>3</v>
      </c>
      <c r="I408" s="3">
        <v>46</v>
      </c>
      <c r="J408" s="49">
        <f t="shared" si="20"/>
        <v>2.9282286763181942</v>
      </c>
      <c r="K408" s="49">
        <f t="shared" si="21"/>
        <v>2.132770285493395</v>
      </c>
      <c r="L408" s="49">
        <f t="shared" si="22"/>
        <v>11.127991605983492</v>
      </c>
      <c r="M408" s="4"/>
    </row>
    <row r="409" spans="1:13" x14ac:dyDescent="0.35">
      <c r="A409" s="4"/>
      <c r="B409" s="10" t="s">
        <v>8</v>
      </c>
      <c r="C409" s="76" t="s">
        <v>234</v>
      </c>
      <c r="D409" s="3" t="s">
        <v>57</v>
      </c>
      <c r="E409" s="36">
        <v>18.757695096057674</v>
      </c>
      <c r="F409" s="36">
        <v>8.4146687435528911</v>
      </c>
      <c r="G409" s="36">
        <v>123.90423564132512</v>
      </c>
      <c r="H409" s="3">
        <v>3</v>
      </c>
      <c r="I409" s="3">
        <v>47</v>
      </c>
      <c r="J409" s="49">
        <f t="shared" si="20"/>
        <v>2.9316040733463478</v>
      </c>
      <c r="K409" s="49">
        <f t="shared" si="21"/>
        <v>2.1299764618712618</v>
      </c>
      <c r="L409" s="49">
        <f t="shared" si="22"/>
        <v>11.131227948493603</v>
      </c>
      <c r="M409" s="4"/>
    </row>
    <row r="410" spans="1:13" x14ac:dyDescent="0.35">
      <c r="A410" s="4"/>
      <c r="B410" s="10" t="s">
        <v>8</v>
      </c>
      <c r="C410" s="76" t="s">
        <v>234</v>
      </c>
      <c r="D410" s="3" t="s">
        <v>57</v>
      </c>
      <c r="E410" s="36">
        <v>18.771438418968597</v>
      </c>
      <c r="F410" s="36">
        <v>9.1314634684176053</v>
      </c>
      <c r="G410" s="36">
        <v>134.55740277538305</v>
      </c>
      <c r="H410" s="3">
        <v>3</v>
      </c>
      <c r="I410" s="3">
        <v>48</v>
      </c>
      <c r="J410" s="49">
        <f t="shared" si="20"/>
        <v>2.9323364815976483</v>
      </c>
      <c r="K410" s="49">
        <f t="shared" si="21"/>
        <v>2.2117259740306232</v>
      </c>
      <c r="L410" s="49">
        <f t="shared" si="22"/>
        <v>11.599888050122857</v>
      </c>
      <c r="M410" s="4"/>
    </row>
    <row r="411" spans="1:13" x14ac:dyDescent="0.35">
      <c r="A411" s="4"/>
      <c r="B411" s="10" t="s">
        <v>8</v>
      </c>
      <c r="C411" s="76" t="s">
        <v>235</v>
      </c>
      <c r="D411" s="3" t="s">
        <v>57</v>
      </c>
      <c r="E411" s="36">
        <v>18.843514144648559</v>
      </c>
      <c r="F411" s="36">
        <v>9.2150813928269759</v>
      </c>
      <c r="G411" s="36">
        <v>136.31094550731095</v>
      </c>
      <c r="H411" s="3">
        <v>3</v>
      </c>
      <c r="I411" s="3">
        <v>49</v>
      </c>
      <c r="J411" s="49">
        <f t="shared" si="20"/>
        <v>2.9361687774789029</v>
      </c>
      <c r="K411" s="49">
        <f t="shared" si="21"/>
        <v>2.2208414237281371</v>
      </c>
      <c r="L411" s="49">
        <f t="shared" si="22"/>
        <v>11.67522785676198</v>
      </c>
      <c r="M411" s="4"/>
    </row>
    <row r="412" spans="1:13" x14ac:dyDescent="0.35">
      <c r="A412" s="4"/>
      <c r="B412" s="10" t="s">
        <v>8</v>
      </c>
      <c r="C412" s="76" t="s">
        <v>255</v>
      </c>
      <c r="D412" s="3" t="s">
        <v>57</v>
      </c>
      <c r="E412" s="36">
        <v>18.850531168107924</v>
      </c>
      <c r="F412" s="36">
        <v>9.2601781881978837</v>
      </c>
      <c r="G412" s="36">
        <v>137.02903288370305</v>
      </c>
      <c r="H412" s="3">
        <v>3</v>
      </c>
      <c r="I412" s="3">
        <v>50</v>
      </c>
      <c r="J412" s="49">
        <f t="shared" si="20"/>
        <v>2.9365410921764736</v>
      </c>
      <c r="K412" s="49">
        <f t="shared" si="21"/>
        <v>2.2257232912588965</v>
      </c>
      <c r="L412" s="49">
        <f t="shared" si="22"/>
        <v>11.705940068345773</v>
      </c>
      <c r="M412" s="4"/>
    </row>
    <row r="413" spans="1:13" x14ac:dyDescent="0.35">
      <c r="A413" s="4"/>
      <c r="B413" s="10" t="s">
        <v>8</v>
      </c>
      <c r="C413" s="76" t="s">
        <v>235</v>
      </c>
      <c r="D413" s="3" t="s">
        <v>57</v>
      </c>
      <c r="E413" s="36">
        <v>18.875770853680791</v>
      </c>
      <c r="F413" s="36">
        <v>10.080719224909444</v>
      </c>
      <c r="G413" s="36">
        <v>149.37085671180296</v>
      </c>
      <c r="H413" s="3">
        <v>3</v>
      </c>
      <c r="I413" s="3">
        <v>51</v>
      </c>
      <c r="J413" s="49">
        <f t="shared" si="20"/>
        <v>2.9378791342312693</v>
      </c>
      <c r="K413" s="49">
        <f t="shared" si="21"/>
        <v>2.3106246117753368</v>
      </c>
      <c r="L413" s="49">
        <f t="shared" si="22"/>
        <v>12.221737057873687</v>
      </c>
      <c r="M413" s="4"/>
    </row>
    <row r="414" spans="1:13" x14ac:dyDescent="0.35">
      <c r="A414" s="4"/>
      <c r="B414" s="10" t="s">
        <v>8</v>
      </c>
      <c r="C414" s="76" t="s">
        <v>255</v>
      </c>
      <c r="D414" s="3" t="s">
        <v>57</v>
      </c>
      <c r="E414" s="36">
        <v>18.886977665075111</v>
      </c>
      <c r="F414" s="36">
        <v>8.8010695412383253</v>
      </c>
      <c r="G414" s="36">
        <v>130.48709902550078</v>
      </c>
      <c r="H414" s="3">
        <v>3</v>
      </c>
      <c r="I414" s="3">
        <v>52</v>
      </c>
      <c r="J414" s="49">
        <f t="shared" si="20"/>
        <v>2.9384726721575545</v>
      </c>
      <c r="K414" s="49">
        <f t="shared" si="21"/>
        <v>2.1748732528760044</v>
      </c>
      <c r="L414" s="49">
        <f t="shared" si="22"/>
        <v>11.4230949845259</v>
      </c>
      <c r="M414" s="4"/>
    </row>
    <row r="415" spans="1:13" x14ac:dyDescent="0.35">
      <c r="A415" s="4"/>
      <c r="B415" s="10" t="s">
        <v>8</v>
      </c>
      <c r="C415" s="76" t="s">
        <v>235</v>
      </c>
      <c r="D415" s="3" t="s">
        <v>57</v>
      </c>
      <c r="E415" s="36">
        <v>19.247647267482453</v>
      </c>
      <c r="F415" s="36">
        <v>8.6990488024901964</v>
      </c>
      <c r="G415" s="36">
        <v>131.43743498666333</v>
      </c>
      <c r="H415" s="3">
        <v>3</v>
      </c>
      <c r="I415" s="3">
        <v>53</v>
      </c>
      <c r="J415" s="49">
        <f t="shared" si="20"/>
        <v>2.9573888333932947</v>
      </c>
      <c r="K415" s="49">
        <f t="shared" si="21"/>
        <v>2.1632136866361411</v>
      </c>
      <c r="L415" s="49">
        <f t="shared" si="22"/>
        <v>11.464616652407674</v>
      </c>
      <c r="M415" s="4"/>
    </row>
    <row r="416" spans="1:13" x14ac:dyDescent="0.35">
      <c r="A416" s="4"/>
      <c r="B416" s="10" t="s">
        <v>8</v>
      </c>
      <c r="C416" s="76" t="s">
        <v>235</v>
      </c>
      <c r="D416" s="3" t="s">
        <v>57</v>
      </c>
      <c r="E416" s="36">
        <v>19.259667710888507</v>
      </c>
      <c r="F416" s="36">
        <v>9.1784121761783481</v>
      </c>
      <c r="G416" s="36">
        <v>138.7669373720129</v>
      </c>
      <c r="H416" s="3">
        <v>3</v>
      </c>
      <c r="I416" s="3">
        <v>54</v>
      </c>
      <c r="J416" s="49">
        <f t="shared" si="20"/>
        <v>2.958013153411621</v>
      </c>
      <c r="K416" s="49">
        <f t="shared" si="21"/>
        <v>2.216854224114218</v>
      </c>
      <c r="L416" s="49">
        <f t="shared" si="22"/>
        <v>11.779937918852243</v>
      </c>
      <c r="M416" s="4"/>
    </row>
    <row r="417" spans="1:13" x14ac:dyDescent="0.35">
      <c r="A417" s="4"/>
      <c r="B417" s="10" t="s">
        <v>8</v>
      </c>
      <c r="C417" s="76" t="s">
        <v>234</v>
      </c>
      <c r="D417" s="3" t="s">
        <v>57</v>
      </c>
      <c r="E417" s="36">
        <v>19.366491688934136</v>
      </c>
      <c r="F417" s="36">
        <v>9.4531119257324576</v>
      </c>
      <c r="G417" s="36">
        <v>143.71278663224552</v>
      </c>
      <c r="H417" s="3">
        <v>3</v>
      </c>
      <c r="I417" s="3">
        <v>55</v>
      </c>
      <c r="J417" s="49">
        <f t="shared" si="20"/>
        <v>2.963544340154145</v>
      </c>
      <c r="K417" s="49">
        <f t="shared" si="21"/>
        <v>2.2463439916072003</v>
      </c>
      <c r="L417" s="49">
        <f t="shared" si="22"/>
        <v>11.988026803116746</v>
      </c>
      <c r="M417" s="4"/>
    </row>
    <row r="418" spans="1:13" x14ac:dyDescent="0.35">
      <c r="A418" s="4"/>
      <c r="B418" s="10" t="s">
        <v>8</v>
      </c>
      <c r="C418" s="76" t="s">
        <v>234</v>
      </c>
      <c r="D418" s="3" t="s">
        <v>57</v>
      </c>
      <c r="E418" s="36">
        <v>19.406399082234383</v>
      </c>
      <c r="F418" s="36">
        <v>12.652613372109327</v>
      </c>
      <c r="G418" s="36">
        <v>192.75020665790962</v>
      </c>
      <c r="H418" s="3">
        <v>3</v>
      </c>
      <c r="I418" s="3">
        <v>56</v>
      </c>
      <c r="J418" s="49">
        <f t="shared" si="20"/>
        <v>2.9656028612805736</v>
      </c>
      <c r="K418" s="49">
        <f t="shared" si="21"/>
        <v>2.5378637845171923</v>
      </c>
      <c r="L418" s="49">
        <f t="shared" si="22"/>
        <v>13.883450819515645</v>
      </c>
      <c r="M418" s="4"/>
    </row>
    <row r="419" spans="1:13" x14ac:dyDescent="0.35">
      <c r="A419" s="4"/>
      <c r="B419" s="10" t="s">
        <v>8</v>
      </c>
      <c r="C419" s="76" t="s">
        <v>235</v>
      </c>
      <c r="D419" s="3" t="s">
        <v>57</v>
      </c>
      <c r="E419" s="36">
        <v>19.468654302265623</v>
      </c>
      <c r="F419" s="36">
        <v>8.8063272747381056</v>
      </c>
      <c r="G419" s="36">
        <v>134.58616298682398</v>
      </c>
      <c r="H419" s="3">
        <v>3</v>
      </c>
      <c r="I419" s="3">
        <v>57</v>
      </c>
      <c r="J419" s="49">
        <f t="shared" si="20"/>
        <v>2.9688057005221946</v>
      </c>
      <c r="K419" s="49">
        <f t="shared" si="21"/>
        <v>2.1754704716143567</v>
      </c>
      <c r="L419" s="49">
        <f t="shared" si="22"/>
        <v>11.601127660138214</v>
      </c>
      <c r="M419" s="4"/>
    </row>
    <row r="420" spans="1:13" x14ac:dyDescent="0.35">
      <c r="A420" s="4"/>
      <c r="B420" s="10" t="s">
        <v>8</v>
      </c>
      <c r="C420" s="76" t="s">
        <v>255</v>
      </c>
      <c r="D420" s="3" t="s">
        <v>57</v>
      </c>
      <c r="E420" s="36">
        <v>19.470352470902661</v>
      </c>
      <c r="F420" s="36">
        <v>9.1913709573726372</v>
      </c>
      <c r="G420" s="36">
        <v>140.4829973012277</v>
      </c>
      <c r="H420" s="3">
        <v>3</v>
      </c>
      <c r="I420" s="3">
        <v>58</v>
      </c>
      <c r="J420" s="49">
        <f t="shared" si="20"/>
        <v>2.9688929225023548</v>
      </c>
      <c r="K420" s="49">
        <f t="shared" si="21"/>
        <v>2.2182651044985646</v>
      </c>
      <c r="L420" s="49">
        <f t="shared" si="22"/>
        <v>11.852552353869934</v>
      </c>
      <c r="M420" s="4"/>
    </row>
    <row r="421" spans="1:13" x14ac:dyDescent="0.35">
      <c r="A421" s="4"/>
      <c r="B421" s="10" t="s">
        <v>8</v>
      </c>
      <c r="C421" s="76" t="s">
        <v>237</v>
      </c>
      <c r="D421" s="3" t="s">
        <v>57</v>
      </c>
      <c r="E421" s="36">
        <v>19.524615882088174</v>
      </c>
      <c r="F421" s="36">
        <v>7.3824267723459478</v>
      </c>
      <c r="G421" s="36">
        <v>113.14915190104342</v>
      </c>
      <c r="H421" s="3">
        <v>3</v>
      </c>
      <c r="I421" s="3">
        <v>59</v>
      </c>
      <c r="J421" s="49">
        <f t="shared" si="20"/>
        <v>2.9716760223997434</v>
      </c>
      <c r="K421" s="49">
        <f t="shared" si="21"/>
        <v>1.9991024155005217</v>
      </c>
      <c r="L421" s="49">
        <f t="shared" si="22"/>
        <v>10.637159014560392</v>
      </c>
      <c r="M421" s="4"/>
    </row>
    <row r="422" spans="1:13" x14ac:dyDescent="0.35">
      <c r="A422" s="4"/>
      <c r="B422" s="10" t="s">
        <v>8</v>
      </c>
      <c r="C422" s="76" t="s">
        <v>235</v>
      </c>
      <c r="D422" s="3" t="s">
        <v>57</v>
      </c>
      <c r="E422" s="36">
        <v>19.625618470424023</v>
      </c>
      <c r="F422" s="36">
        <v>7.6230341762515792</v>
      </c>
      <c r="G422" s="36">
        <v>117.44130685914151</v>
      </c>
      <c r="H422" s="3">
        <v>3</v>
      </c>
      <c r="I422" s="3">
        <v>60</v>
      </c>
      <c r="J422" s="49">
        <f t="shared" si="20"/>
        <v>2.976835777588414</v>
      </c>
      <c r="K422" s="49">
        <f t="shared" si="21"/>
        <v>2.031174476303391</v>
      </c>
      <c r="L422" s="49">
        <f t="shared" si="22"/>
        <v>10.837034043461408</v>
      </c>
      <c r="M422" s="4"/>
    </row>
    <row r="423" spans="1:13" x14ac:dyDescent="0.35">
      <c r="A423" s="4"/>
      <c r="B423" s="10" t="s">
        <v>8</v>
      </c>
      <c r="C423" s="76" t="s">
        <v>234</v>
      </c>
      <c r="D423" s="3" t="s">
        <v>57</v>
      </c>
      <c r="E423" s="36">
        <v>19.636397336248553</v>
      </c>
      <c r="F423" s="36">
        <v>9.6934836402898661</v>
      </c>
      <c r="G423" s="36">
        <v>149.42090062152812</v>
      </c>
      <c r="H423" s="3">
        <v>3</v>
      </c>
      <c r="I423" s="3">
        <v>61</v>
      </c>
      <c r="J423" s="49">
        <f t="shared" si="20"/>
        <v>2.977384851082165</v>
      </c>
      <c r="K423" s="49">
        <f t="shared" si="21"/>
        <v>2.2714538700967135</v>
      </c>
      <c r="L423" s="49">
        <f t="shared" si="22"/>
        <v>12.223784218544113</v>
      </c>
      <c r="M423" s="4"/>
    </row>
    <row r="424" spans="1:13" x14ac:dyDescent="0.35">
      <c r="A424" s="4"/>
      <c r="B424" s="10" t="s">
        <v>8</v>
      </c>
      <c r="C424" s="76" t="s">
        <v>234</v>
      </c>
      <c r="D424" s="3" t="s">
        <v>57</v>
      </c>
      <c r="E424" s="36">
        <v>19.68146972023747</v>
      </c>
      <c r="F424" s="36">
        <v>8.5595852741788754</v>
      </c>
      <c r="G424" s="36">
        <v>132.24519643736053</v>
      </c>
      <c r="H424" s="3">
        <v>3</v>
      </c>
      <c r="I424" s="3">
        <v>62</v>
      </c>
      <c r="J424" s="49">
        <f t="shared" si="20"/>
        <v>2.9796775697420026</v>
      </c>
      <c r="K424" s="49">
        <f t="shared" si="21"/>
        <v>2.1470517397017779</v>
      </c>
      <c r="L424" s="49">
        <f t="shared" si="22"/>
        <v>11.499791147553966</v>
      </c>
      <c r="M424" s="4"/>
    </row>
    <row r="425" spans="1:13" x14ac:dyDescent="0.35">
      <c r="A425" s="4"/>
      <c r="B425" s="10" t="s">
        <v>8</v>
      </c>
      <c r="C425" s="76" t="s">
        <v>234</v>
      </c>
      <c r="D425" s="3" t="s">
        <v>57</v>
      </c>
      <c r="E425" s="36">
        <v>19.749220246658563</v>
      </c>
      <c r="F425" s="36">
        <v>10.081375158750454</v>
      </c>
      <c r="G425" s="36">
        <v>156.29294924349381</v>
      </c>
      <c r="H425" s="3">
        <v>3</v>
      </c>
      <c r="I425" s="3">
        <v>63</v>
      </c>
      <c r="J425" s="49">
        <f t="shared" si="20"/>
        <v>2.9831140093858837</v>
      </c>
      <c r="K425" s="49">
        <f t="shared" si="21"/>
        <v>2.3106896778174613</v>
      </c>
      <c r="L425" s="49">
        <f t="shared" si="22"/>
        <v>12.501717851699174</v>
      </c>
      <c r="M425" s="4"/>
    </row>
    <row r="426" spans="1:13" x14ac:dyDescent="0.35">
      <c r="A426" s="4"/>
      <c r="B426" s="10" t="s">
        <v>8</v>
      </c>
      <c r="C426" s="76" t="s">
        <v>234</v>
      </c>
      <c r="D426" s="3" t="s">
        <v>57</v>
      </c>
      <c r="E426" s="36">
        <v>19.76160482732789</v>
      </c>
      <c r="F426" s="36">
        <v>8.6196316665428494</v>
      </c>
      <c r="G426" s="36">
        <v>133.7151374798031</v>
      </c>
      <c r="H426" s="3">
        <v>3</v>
      </c>
      <c r="I426" s="3">
        <v>64</v>
      </c>
      <c r="J426" s="49">
        <f t="shared" si="20"/>
        <v>2.9837409049797734</v>
      </c>
      <c r="K426" s="49">
        <f t="shared" si="21"/>
        <v>2.1540423536632076</v>
      </c>
      <c r="L426" s="49">
        <f t="shared" si="22"/>
        <v>11.563526169806643</v>
      </c>
      <c r="M426" s="4"/>
    </row>
    <row r="427" spans="1:13" x14ac:dyDescent="0.35">
      <c r="A427" s="4"/>
      <c r="B427" s="10" t="s">
        <v>8</v>
      </c>
      <c r="C427" s="76" t="s">
        <v>256</v>
      </c>
      <c r="D427" s="3" t="s">
        <v>57</v>
      </c>
      <c r="E427" s="36">
        <v>19.774984838222888</v>
      </c>
      <c r="F427" s="36">
        <v>9.6105879155818084</v>
      </c>
      <c r="G427" s="36">
        <v>149.18864579887511</v>
      </c>
      <c r="H427" s="3">
        <v>3</v>
      </c>
      <c r="I427" s="3">
        <v>65</v>
      </c>
      <c r="J427" s="49">
        <f t="shared" si="20"/>
        <v>2.9844177469390312</v>
      </c>
      <c r="K427" s="49">
        <f t="shared" si="21"/>
        <v>2.262865398590832</v>
      </c>
      <c r="L427" s="49">
        <f t="shared" si="22"/>
        <v>12.214280404464077</v>
      </c>
      <c r="M427" s="4"/>
    </row>
    <row r="428" spans="1:13" x14ac:dyDescent="0.35">
      <c r="A428" s="4"/>
      <c r="B428" s="10" t="s">
        <v>8</v>
      </c>
      <c r="C428" s="76" t="s">
        <v>235</v>
      </c>
      <c r="D428" s="3" t="s">
        <v>57</v>
      </c>
      <c r="E428" s="36">
        <v>19.808061499125134</v>
      </c>
      <c r="F428" s="36">
        <v>5.6898857659128206</v>
      </c>
      <c r="G428" s="36">
        <v>88.473901631745335</v>
      </c>
      <c r="H428" s="3">
        <v>3</v>
      </c>
      <c r="I428" s="3">
        <v>66</v>
      </c>
      <c r="J428" s="49">
        <f t="shared" si="20"/>
        <v>2.9860890012593373</v>
      </c>
      <c r="K428" s="49">
        <f t="shared" si="21"/>
        <v>1.7386901716472214</v>
      </c>
      <c r="L428" s="49">
        <f t="shared" si="22"/>
        <v>9.4060566462118089</v>
      </c>
      <c r="M428" s="4"/>
    </row>
    <row r="429" spans="1:13" x14ac:dyDescent="0.35">
      <c r="A429" s="4"/>
      <c r="B429" s="10" t="s">
        <v>8</v>
      </c>
      <c r="C429" s="76" t="s">
        <v>237</v>
      </c>
      <c r="D429" s="3" t="s">
        <v>57</v>
      </c>
      <c r="E429" s="36">
        <v>19.852077985810318</v>
      </c>
      <c r="F429" s="36">
        <v>9.4166674083672657</v>
      </c>
      <c r="G429" s="36">
        <v>146.74822636951606</v>
      </c>
      <c r="H429" s="3">
        <v>3</v>
      </c>
      <c r="I429" s="3">
        <v>67</v>
      </c>
      <c r="J429" s="49">
        <f t="shared" si="20"/>
        <v>2.9883086860778612</v>
      </c>
      <c r="K429" s="49">
        <f t="shared" si="21"/>
        <v>2.2424812476890024</v>
      </c>
      <c r="L429" s="49">
        <f t="shared" si="22"/>
        <v>12.113968233800023</v>
      </c>
      <c r="M429" s="4"/>
    </row>
    <row r="430" spans="1:13" x14ac:dyDescent="0.35">
      <c r="A430" s="4"/>
      <c r="B430" s="10" t="s">
        <v>8</v>
      </c>
      <c r="C430" s="76" t="s">
        <v>235</v>
      </c>
      <c r="D430" s="3" t="s">
        <v>57</v>
      </c>
      <c r="E430" s="36">
        <v>19.860736400118807</v>
      </c>
      <c r="F430" s="36">
        <v>8.7278863459922746</v>
      </c>
      <c r="G430" s="36">
        <v>136.07366628763972</v>
      </c>
      <c r="H430" s="3">
        <v>3</v>
      </c>
      <c r="I430" s="3">
        <v>68</v>
      </c>
      <c r="J430" s="49">
        <f t="shared" si="20"/>
        <v>2.9887447374924769</v>
      </c>
      <c r="K430" s="49">
        <f t="shared" si="21"/>
        <v>2.1665232266760812</v>
      </c>
      <c r="L430" s="49">
        <f t="shared" si="22"/>
        <v>11.665061778132156</v>
      </c>
      <c r="M430" s="4"/>
    </row>
    <row r="431" spans="1:13" x14ac:dyDescent="0.35">
      <c r="A431" s="4"/>
      <c r="B431" s="10" t="s">
        <v>8</v>
      </c>
      <c r="C431" s="76" t="s">
        <v>235</v>
      </c>
      <c r="D431" s="3" t="s">
        <v>57</v>
      </c>
      <c r="E431" s="36">
        <v>19.895000008952753</v>
      </c>
      <c r="F431" s="36">
        <v>6.3281355892585598</v>
      </c>
      <c r="G431" s="36">
        <v>98.830132219888327</v>
      </c>
      <c r="H431" s="3">
        <v>3</v>
      </c>
      <c r="I431" s="3">
        <v>69</v>
      </c>
      <c r="J431" s="49">
        <f t="shared" si="20"/>
        <v>2.9904684443288923</v>
      </c>
      <c r="K431" s="49">
        <f t="shared" si="21"/>
        <v>1.8450056571097828</v>
      </c>
      <c r="L431" s="49">
        <f t="shared" si="22"/>
        <v>9.9413345291207413</v>
      </c>
      <c r="M431" s="4"/>
    </row>
    <row r="432" spans="1:13" x14ac:dyDescent="0.35">
      <c r="A432" s="4"/>
      <c r="B432" s="10" t="s">
        <v>8</v>
      </c>
      <c r="C432" s="76" t="s">
        <v>255</v>
      </c>
      <c r="D432" s="3" t="s">
        <v>57</v>
      </c>
      <c r="E432" s="36">
        <v>19.895332376118823</v>
      </c>
      <c r="F432" s="36">
        <v>9.1220447310288133</v>
      </c>
      <c r="G432" s="36">
        <v>142.46659782080872</v>
      </c>
      <c r="H432" s="3">
        <v>3</v>
      </c>
      <c r="I432" s="3">
        <v>70</v>
      </c>
      <c r="J432" s="49">
        <f t="shared" si="20"/>
        <v>2.9904851502544854</v>
      </c>
      <c r="K432" s="49">
        <f t="shared" si="21"/>
        <v>2.2106939819201972</v>
      </c>
      <c r="L432" s="49">
        <f t="shared" si="22"/>
        <v>11.935937240988189</v>
      </c>
      <c r="M432" s="4"/>
    </row>
    <row r="433" spans="1:13" x14ac:dyDescent="0.35">
      <c r="A433" s="4"/>
      <c r="B433" s="10" t="s">
        <v>8</v>
      </c>
      <c r="C433" s="76" t="s">
        <v>234</v>
      </c>
      <c r="D433" s="3" t="s">
        <v>57</v>
      </c>
      <c r="E433" s="36">
        <v>19.921903783453882</v>
      </c>
      <c r="F433" s="36">
        <v>9.6449287236206267</v>
      </c>
      <c r="G433" s="36">
        <v>150.83409349373903</v>
      </c>
      <c r="H433" s="3">
        <v>3</v>
      </c>
      <c r="I433" s="3">
        <v>71</v>
      </c>
      <c r="J433" s="49">
        <f t="shared" si="20"/>
        <v>2.9918198190483194</v>
      </c>
      <c r="K433" s="49">
        <f t="shared" si="21"/>
        <v>2.266432256348077</v>
      </c>
      <c r="L433" s="49">
        <f t="shared" si="22"/>
        <v>12.281453232160233</v>
      </c>
      <c r="M433" s="4"/>
    </row>
    <row r="434" spans="1:13" x14ac:dyDescent="0.35">
      <c r="A434" s="4"/>
      <c r="B434" s="10" t="s">
        <v>8</v>
      </c>
      <c r="C434" s="76" t="s">
        <v>256</v>
      </c>
      <c r="D434" s="3" t="s">
        <v>57</v>
      </c>
      <c r="E434" s="36">
        <v>19.921903783453882</v>
      </c>
      <c r="F434" s="36">
        <v>9.4363088694753721</v>
      </c>
      <c r="G434" s="36">
        <v>147.57155133438306</v>
      </c>
      <c r="H434" s="3">
        <v>3</v>
      </c>
      <c r="I434" s="3">
        <v>72</v>
      </c>
      <c r="J434" s="49">
        <f t="shared" si="20"/>
        <v>2.9918198190483194</v>
      </c>
      <c r="K434" s="49">
        <f t="shared" si="21"/>
        <v>2.2445648941037537</v>
      </c>
      <c r="L434" s="49">
        <f t="shared" si="22"/>
        <v>12.147903166159297</v>
      </c>
      <c r="M434" s="4"/>
    </row>
    <row r="435" spans="1:13" x14ac:dyDescent="0.35">
      <c r="A435" s="4"/>
      <c r="B435" s="10" t="s">
        <v>8</v>
      </c>
      <c r="C435" s="76" t="s">
        <v>255</v>
      </c>
      <c r="D435" s="3" t="s">
        <v>57</v>
      </c>
      <c r="E435" s="36">
        <v>19.960038210348269</v>
      </c>
      <c r="F435" s="36">
        <v>8.4452605089594606</v>
      </c>
      <c r="G435" s="36">
        <v>132.32566212731325</v>
      </c>
      <c r="H435" s="3">
        <v>3</v>
      </c>
      <c r="I435" s="3">
        <v>73</v>
      </c>
      <c r="J435" s="49">
        <f t="shared" si="20"/>
        <v>2.9937321852275911</v>
      </c>
      <c r="K435" s="49">
        <f t="shared" si="21"/>
        <v>2.1336053974997267</v>
      </c>
      <c r="L435" s="49">
        <f t="shared" si="22"/>
        <v>11.503289187328694</v>
      </c>
      <c r="M435" s="4"/>
    </row>
    <row r="436" spans="1:13" x14ac:dyDescent="0.35">
      <c r="A436" s="4"/>
      <c r="B436" s="10" t="s">
        <v>8</v>
      </c>
      <c r="C436" s="76" t="s">
        <v>237</v>
      </c>
      <c r="D436" s="3" t="s">
        <v>57</v>
      </c>
      <c r="E436" s="36">
        <v>20.001406209565634</v>
      </c>
      <c r="F436" s="36">
        <v>10.442227975778739</v>
      </c>
      <c r="G436" s="36">
        <v>163.95450612900606</v>
      </c>
      <c r="H436" s="3">
        <v>3</v>
      </c>
      <c r="I436" s="3">
        <v>74</v>
      </c>
      <c r="J436" s="49">
        <f t="shared" si="20"/>
        <v>2.9958025815606066</v>
      </c>
      <c r="K436" s="49">
        <f t="shared" si="21"/>
        <v>2.3458579673279627</v>
      </c>
      <c r="L436" s="49">
        <f t="shared" si="22"/>
        <v>12.804472114421822</v>
      </c>
      <c r="M436" s="4"/>
    </row>
    <row r="437" spans="1:13" x14ac:dyDescent="0.35">
      <c r="A437" s="4"/>
      <c r="B437" s="10" t="s">
        <v>8</v>
      </c>
      <c r="C437" s="76" t="s">
        <v>255</v>
      </c>
      <c r="D437" s="3" t="s">
        <v>57</v>
      </c>
      <c r="E437" s="36">
        <v>20.043018743730958</v>
      </c>
      <c r="F437" s="36">
        <v>10.130449155509513</v>
      </c>
      <c r="G437" s="36">
        <v>159.39015411043815</v>
      </c>
      <c r="H437" s="3">
        <v>3</v>
      </c>
      <c r="I437" s="3">
        <v>75</v>
      </c>
      <c r="J437" s="49">
        <f t="shared" si="20"/>
        <v>2.9978809007869325</v>
      </c>
      <c r="K437" s="49">
        <f t="shared" si="21"/>
        <v>2.3155456564197454</v>
      </c>
      <c r="L437" s="49">
        <f t="shared" si="22"/>
        <v>12.624981350894668</v>
      </c>
      <c r="M437" s="4"/>
    </row>
    <row r="438" spans="1:13" x14ac:dyDescent="0.35">
      <c r="A438" s="4"/>
      <c r="B438" s="10" t="s">
        <v>8</v>
      </c>
      <c r="C438" s="76" t="s">
        <v>255</v>
      </c>
      <c r="D438" s="3" t="s">
        <v>57</v>
      </c>
      <c r="E438" s="36">
        <v>20.049945769547616</v>
      </c>
      <c r="F438" s="36">
        <v>8.1455401944692927</v>
      </c>
      <c r="G438" s="36">
        <v>128.20434674278204</v>
      </c>
      <c r="H438" s="3">
        <v>3</v>
      </c>
      <c r="I438" s="3">
        <v>76</v>
      </c>
      <c r="J438" s="49">
        <f t="shared" si="20"/>
        <v>2.9982264489882029</v>
      </c>
      <c r="K438" s="49">
        <f t="shared" si="21"/>
        <v>2.0974705620732395</v>
      </c>
      <c r="L438" s="49">
        <f t="shared" si="22"/>
        <v>11.322735832950535</v>
      </c>
      <c r="M438" s="4"/>
    </row>
    <row r="439" spans="1:13" x14ac:dyDescent="0.35">
      <c r="A439" s="4"/>
      <c r="B439" s="10" t="s">
        <v>8</v>
      </c>
      <c r="C439" s="76" t="s">
        <v>235</v>
      </c>
      <c r="D439" s="3" t="s">
        <v>57</v>
      </c>
      <c r="E439" s="36">
        <v>20.056211017089606</v>
      </c>
      <c r="F439" s="36">
        <v>9.6140275162486706</v>
      </c>
      <c r="G439" s="36">
        <v>151.36445720314154</v>
      </c>
      <c r="H439" s="3">
        <v>3</v>
      </c>
      <c r="I439" s="3">
        <v>77</v>
      </c>
      <c r="J439" s="49">
        <f t="shared" si="20"/>
        <v>2.9985388821952181</v>
      </c>
      <c r="K439" s="49">
        <f t="shared" si="21"/>
        <v>2.2632232315696776</v>
      </c>
      <c r="L439" s="49">
        <f t="shared" si="22"/>
        <v>12.303026343267803</v>
      </c>
      <c r="M439" s="4"/>
    </row>
    <row r="440" spans="1:13" x14ac:dyDescent="0.35">
      <c r="A440" s="4"/>
      <c r="B440" s="10" t="s">
        <v>8</v>
      </c>
      <c r="C440" s="76" t="s">
        <v>255</v>
      </c>
      <c r="D440" s="3" t="s">
        <v>57</v>
      </c>
      <c r="E440" s="36">
        <v>20.075324414880996</v>
      </c>
      <c r="F440" s="36">
        <v>8.878119174179794</v>
      </c>
      <c r="G440" s="36">
        <v>139.91143125327326</v>
      </c>
      <c r="H440" s="3">
        <v>3</v>
      </c>
      <c r="I440" s="3">
        <v>78</v>
      </c>
      <c r="J440" s="49">
        <f t="shared" si="20"/>
        <v>2.9994914198457634</v>
      </c>
      <c r="K440" s="49">
        <f t="shared" si="21"/>
        <v>2.1835897298608109</v>
      </c>
      <c r="L440" s="49">
        <f t="shared" si="22"/>
        <v>11.828416261413583</v>
      </c>
      <c r="M440" s="4"/>
    </row>
    <row r="441" spans="1:13" x14ac:dyDescent="0.35">
      <c r="A441" s="4"/>
      <c r="B441" s="10" t="s">
        <v>8</v>
      </c>
      <c r="C441" s="76" t="s">
        <v>237</v>
      </c>
      <c r="D441" s="3" t="s">
        <v>57</v>
      </c>
      <c r="E441" s="36">
        <v>20.083886585096678</v>
      </c>
      <c r="F441" s="36">
        <v>12.472066795042322</v>
      </c>
      <c r="G441" s="36">
        <v>196.63274636980347</v>
      </c>
      <c r="H441" s="3">
        <v>3</v>
      </c>
      <c r="I441" s="3">
        <v>79</v>
      </c>
      <c r="J441" s="49">
        <f t="shared" si="20"/>
        <v>2.9999178311288648</v>
      </c>
      <c r="K441" s="49">
        <f t="shared" si="21"/>
        <v>2.5234914873410639</v>
      </c>
      <c r="L441" s="49">
        <f t="shared" si="22"/>
        <v>14.022579875679206</v>
      </c>
      <c r="M441" s="4"/>
    </row>
    <row r="442" spans="1:13" x14ac:dyDescent="0.35">
      <c r="A442" s="4"/>
      <c r="B442" s="10" t="s">
        <v>8</v>
      </c>
      <c r="C442" s="76" t="s">
        <v>235</v>
      </c>
      <c r="D442" s="3" t="s">
        <v>57</v>
      </c>
      <c r="E442" s="36">
        <v>20.10132894521298</v>
      </c>
      <c r="F442" s="36">
        <v>7.8309849351912248</v>
      </c>
      <c r="G442" s="36">
        <v>123.56936525561964</v>
      </c>
      <c r="H442" s="3">
        <v>3</v>
      </c>
      <c r="I442" s="3">
        <v>80</v>
      </c>
      <c r="J442" s="49">
        <f t="shared" si="20"/>
        <v>3.0007859295566814</v>
      </c>
      <c r="K442" s="49">
        <f t="shared" si="21"/>
        <v>2.0580882920268437</v>
      </c>
      <c r="L442" s="49">
        <f t="shared" si="22"/>
        <v>11.116175837742926</v>
      </c>
      <c r="M442" s="4"/>
    </row>
    <row r="443" spans="1:13" x14ac:dyDescent="0.35">
      <c r="A443" s="4"/>
      <c r="B443" s="10" t="s">
        <v>8</v>
      </c>
      <c r="C443" s="76" t="s">
        <v>256</v>
      </c>
      <c r="D443" s="3" t="s">
        <v>57</v>
      </c>
      <c r="E443" s="36">
        <v>20.113167959426125</v>
      </c>
      <c r="F443" s="36">
        <v>8.1463519479412838</v>
      </c>
      <c r="G443" s="36">
        <v>128.62142181364987</v>
      </c>
      <c r="H443" s="3">
        <v>3</v>
      </c>
      <c r="I443" s="3">
        <v>81</v>
      </c>
      <c r="J443" s="49">
        <f t="shared" si="20"/>
        <v>3.0013747229255627</v>
      </c>
      <c r="K443" s="49">
        <f t="shared" si="21"/>
        <v>2.097570213294297</v>
      </c>
      <c r="L443" s="49">
        <f t="shared" si="22"/>
        <v>11.341138470790746</v>
      </c>
      <c r="M443" s="4"/>
    </row>
    <row r="444" spans="1:13" x14ac:dyDescent="0.35">
      <c r="A444" s="4"/>
      <c r="B444" s="10" t="s">
        <v>8</v>
      </c>
      <c r="C444" s="76" t="s">
        <v>234</v>
      </c>
      <c r="D444" s="3" t="s">
        <v>57</v>
      </c>
      <c r="E444" s="36">
        <v>20.130256465447843</v>
      </c>
      <c r="F444" s="36">
        <v>10.088587616292068</v>
      </c>
      <c r="G444" s="36">
        <v>159.42239703072886</v>
      </c>
      <c r="H444" s="3">
        <v>3</v>
      </c>
      <c r="I444" s="3">
        <v>82</v>
      </c>
      <c r="J444" s="49">
        <f t="shared" si="20"/>
        <v>3.0022239800299473</v>
      </c>
      <c r="K444" s="49">
        <f t="shared" si="21"/>
        <v>2.3114048460038843</v>
      </c>
      <c r="L444" s="49">
        <f t="shared" si="22"/>
        <v>12.626258235547413</v>
      </c>
      <c r="M444" s="4"/>
    </row>
    <row r="445" spans="1:13" x14ac:dyDescent="0.35">
      <c r="A445" s="4"/>
      <c r="B445" s="10" t="s">
        <v>8</v>
      </c>
      <c r="C445" s="76" t="s">
        <v>235</v>
      </c>
      <c r="D445" s="3" t="s">
        <v>57</v>
      </c>
      <c r="E445" s="36">
        <v>20.13288417899432</v>
      </c>
      <c r="F445" s="36">
        <v>9.1307392950972694</v>
      </c>
      <c r="G445" s="36">
        <v>144.30507160697667</v>
      </c>
      <c r="H445" s="3">
        <v>3</v>
      </c>
      <c r="I445" s="3">
        <v>83</v>
      </c>
      <c r="J445" s="49">
        <f t="shared" si="20"/>
        <v>3.0023545070334619</v>
      </c>
      <c r="K445" s="49">
        <f t="shared" si="21"/>
        <v>2.2116466655999707</v>
      </c>
      <c r="L445" s="49">
        <f t="shared" si="22"/>
        <v>12.012704591680288</v>
      </c>
      <c r="M445" s="4"/>
    </row>
    <row r="446" spans="1:13" x14ac:dyDescent="0.35">
      <c r="A446" s="4"/>
      <c r="B446" s="10" t="s">
        <v>8</v>
      </c>
      <c r="C446" s="76" t="s">
        <v>237</v>
      </c>
      <c r="D446" s="3" t="s">
        <v>57</v>
      </c>
      <c r="E446" s="36">
        <v>20.217117756195091</v>
      </c>
      <c r="F446" s="36">
        <v>11.553351250616938</v>
      </c>
      <c r="G446" s="36">
        <v>183.35673822923908</v>
      </c>
      <c r="H446" s="3">
        <v>3</v>
      </c>
      <c r="I446" s="3">
        <v>84</v>
      </c>
      <c r="J446" s="49">
        <f t="shared" si="20"/>
        <v>3.0065296592279331</v>
      </c>
      <c r="K446" s="49">
        <f t="shared" si="21"/>
        <v>2.4469755464505427</v>
      </c>
      <c r="L446" s="49">
        <f t="shared" si="22"/>
        <v>13.54092826320408</v>
      </c>
      <c r="M446" s="4"/>
    </row>
    <row r="447" spans="1:13" x14ac:dyDescent="0.35">
      <c r="A447" s="4"/>
      <c r="B447" s="10" t="s">
        <v>8</v>
      </c>
      <c r="C447" s="76" t="s">
        <v>237</v>
      </c>
      <c r="D447" s="3" t="s">
        <v>57</v>
      </c>
      <c r="E447" s="36">
        <v>20.256002205995024</v>
      </c>
      <c r="F447" s="36">
        <v>10.09906926859065</v>
      </c>
      <c r="G447" s="36">
        <v>160.58491396570901</v>
      </c>
      <c r="H447" s="3">
        <v>3</v>
      </c>
      <c r="I447" s="3">
        <v>85</v>
      </c>
      <c r="J447" s="49">
        <f t="shared" si="20"/>
        <v>3.0084511548675175</v>
      </c>
      <c r="K447" s="49">
        <f t="shared" si="21"/>
        <v>2.3124432679763038</v>
      </c>
      <c r="L447" s="49">
        <f t="shared" si="22"/>
        <v>12.672210303088763</v>
      </c>
      <c r="M447" s="4"/>
    </row>
    <row r="448" spans="1:13" x14ac:dyDescent="0.35">
      <c r="A448" s="4"/>
      <c r="B448" s="10" t="s">
        <v>8</v>
      </c>
      <c r="C448" s="76" t="s">
        <v>256</v>
      </c>
      <c r="D448" s="3" t="s">
        <v>57</v>
      </c>
      <c r="E448" s="36">
        <v>20.263835406199902</v>
      </c>
      <c r="F448" s="36">
        <v>10.374249375104812</v>
      </c>
      <c r="G448" s="36">
        <v>165.02433421299693</v>
      </c>
      <c r="H448" s="3">
        <v>3</v>
      </c>
      <c r="I448" s="3">
        <v>86</v>
      </c>
      <c r="J448" s="49">
        <f t="shared" si="20"/>
        <v>3.0088377901930299</v>
      </c>
      <c r="K448" s="49">
        <f t="shared" si="21"/>
        <v>2.3393267141119307</v>
      </c>
      <c r="L448" s="49">
        <f t="shared" si="22"/>
        <v>12.846179751700383</v>
      </c>
      <c r="M448" s="4"/>
    </row>
    <row r="449" spans="1:13" x14ac:dyDescent="0.35">
      <c r="A449" s="4"/>
      <c r="B449" s="10" t="s">
        <v>8</v>
      </c>
      <c r="C449" s="76" t="s">
        <v>235</v>
      </c>
      <c r="D449" s="3" t="s">
        <v>57</v>
      </c>
      <c r="E449" s="36">
        <v>20.363119858538155</v>
      </c>
      <c r="F449" s="36">
        <v>7.4679197270855058</v>
      </c>
      <c r="G449" s="36">
        <v>119.37506342981821</v>
      </c>
      <c r="H449" s="3">
        <v>3</v>
      </c>
      <c r="I449" s="3">
        <v>87</v>
      </c>
      <c r="J449" s="49">
        <f t="shared" si="20"/>
        <v>3.0137254146453514</v>
      </c>
      <c r="K449" s="49">
        <f t="shared" si="21"/>
        <v>2.010616476704393</v>
      </c>
      <c r="L449" s="49">
        <f t="shared" si="22"/>
        <v>10.925889594436612</v>
      </c>
      <c r="M449" s="4"/>
    </row>
    <row r="450" spans="1:13" x14ac:dyDescent="0.35">
      <c r="A450" s="4"/>
      <c r="B450" s="10" t="s">
        <v>8</v>
      </c>
      <c r="C450" s="76" t="s">
        <v>237</v>
      </c>
      <c r="D450" s="3" t="s">
        <v>57</v>
      </c>
      <c r="E450" s="36">
        <v>20.366366891846717</v>
      </c>
      <c r="F450" s="36">
        <v>9.2265554285776883</v>
      </c>
      <c r="G450" s="36">
        <v>147.51045921000298</v>
      </c>
      <c r="H450" s="3">
        <v>3</v>
      </c>
      <c r="I450" s="3">
        <v>88</v>
      </c>
      <c r="J450" s="49">
        <f t="shared" si="20"/>
        <v>3.0138848585065192</v>
      </c>
      <c r="K450" s="49">
        <f t="shared" si="21"/>
        <v>2.2220857858574212</v>
      </c>
      <c r="L450" s="49">
        <f t="shared" si="22"/>
        <v>12.145388392719394</v>
      </c>
      <c r="M450" s="4"/>
    </row>
    <row r="451" spans="1:13" x14ac:dyDescent="0.35">
      <c r="A451" s="4"/>
      <c r="B451" s="10" t="s">
        <v>8</v>
      </c>
      <c r="C451" s="76" t="s">
        <v>255</v>
      </c>
      <c r="D451" s="3" t="s">
        <v>57</v>
      </c>
      <c r="E451" s="36">
        <v>20.407883289916022</v>
      </c>
      <c r="F451" s="36">
        <v>8.5131075445589026</v>
      </c>
      <c r="G451" s="36">
        <v>136.38158658503139</v>
      </c>
      <c r="H451" s="3">
        <v>3</v>
      </c>
      <c r="I451" s="3">
        <v>89</v>
      </c>
      <c r="J451" s="49">
        <f t="shared" si="20"/>
        <v>3.015921261983292</v>
      </c>
      <c r="K451" s="49">
        <f t="shared" si="21"/>
        <v>2.1416070398021438</v>
      </c>
      <c r="L451" s="49">
        <f t="shared" si="22"/>
        <v>11.678252719693617</v>
      </c>
      <c r="M451" s="4"/>
    </row>
    <row r="452" spans="1:13" x14ac:dyDescent="0.35">
      <c r="A452" s="4"/>
      <c r="B452" s="10" t="s">
        <v>8</v>
      </c>
      <c r="C452" s="76" t="s">
        <v>237</v>
      </c>
      <c r="D452" s="3" t="s">
        <v>57</v>
      </c>
      <c r="E452" s="36">
        <v>20.461276240176161</v>
      </c>
      <c r="F452" s="36">
        <v>8.372126376440054</v>
      </c>
      <c r="G452" s="36">
        <v>134.47394654721393</v>
      </c>
      <c r="H452" s="3">
        <v>3</v>
      </c>
      <c r="I452" s="3">
        <v>90</v>
      </c>
      <c r="J452" s="49">
        <f t="shared" ref="J452:J515" si="23">LN(E452)</f>
        <v>3.0185341359083089</v>
      </c>
      <c r="K452" s="49">
        <f t="shared" ref="K452:K515" si="24">LN(F452)</f>
        <v>2.1249078996012196</v>
      </c>
      <c r="L452" s="49">
        <f t="shared" ref="L452:L515" si="25">SQRT(G452)</f>
        <v>11.596290206234661</v>
      </c>
      <c r="M452" s="4"/>
    </row>
    <row r="453" spans="1:13" x14ac:dyDescent="0.35">
      <c r="A453" s="4"/>
      <c r="B453" s="10" t="s">
        <v>8</v>
      </c>
      <c r="C453" s="76" t="s">
        <v>234</v>
      </c>
      <c r="D453" s="3" t="s">
        <v>57</v>
      </c>
      <c r="E453" s="36">
        <v>20.471938119708899</v>
      </c>
      <c r="F453" s="36">
        <v>7.6325700162154106</v>
      </c>
      <c r="G453" s="36">
        <v>122.65899833705134</v>
      </c>
      <c r="H453" s="3">
        <v>3</v>
      </c>
      <c r="I453" s="3">
        <v>91</v>
      </c>
      <c r="J453" s="49">
        <f t="shared" si="23"/>
        <v>3.0190550761735961</v>
      </c>
      <c r="K453" s="49">
        <f t="shared" si="24"/>
        <v>2.0324246190162532</v>
      </c>
      <c r="L453" s="49">
        <f t="shared" si="25"/>
        <v>11.075152294079361</v>
      </c>
      <c r="M453" s="4"/>
    </row>
    <row r="454" spans="1:13" x14ac:dyDescent="0.35">
      <c r="A454" s="4"/>
      <c r="B454" s="10" t="s">
        <v>8</v>
      </c>
      <c r="C454" s="76" t="s">
        <v>255</v>
      </c>
      <c r="D454" s="3" t="s">
        <v>57</v>
      </c>
      <c r="E454" s="36">
        <v>20.479688727553356</v>
      </c>
      <c r="F454" s="36">
        <v>7.9015963612545859</v>
      </c>
      <c r="G454" s="36">
        <v>127.0304536344708</v>
      </c>
      <c r="H454" s="3">
        <v>3</v>
      </c>
      <c r="I454" s="3">
        <v>92</v>
      </c>
      <c r="J454" s="49">
        <f t="shared" si="23"/>
        <v>3.0194336012058693</v>
      </c>
      <c r="K454" s="49">
        <f t="shared" si="24"/>
        <v>2.0670648101042564</v>
      </c>
      <c r="L454" s="49">
        <f t="shared" si="25"/>
        <v>11.270778750133941</v>
      </c>
      <c r="M454" s="4"/>
    </row>
    <row r="455" spans="1:13" x14ac:dyDescent="0.35">
      <c r="A455" s="4"/>
      <c r="B455" s="10" t="s">
        <v>8</v>
      </c>
      <c r="C455" s="76" t="s">
        <v>234</v>
      </c>
      <c r="D455" s="3" t="s">
        <v>57</v>
      </c>
      <c r="E455" s="36">
        <v>20.492277213085426</v>
      </c>
      <c r="F455" s="36">
        <v>7.8377372407658017</v>
      </c>
      <c r="G455" s="36">
        <v>126.08127114496044</v>
      </c>
      <c r="H455" s="3">
        <v>3</v>
      </c>
      <c r="I455" s="3">
        <v>93</v>
      </c>
      <c r="J455" s="49">
        <f t="shared" si="23"/>
        <v>3.0200480938541565</v>
      </c>
      <c r="K455" s="49">
        <f t="shared" si="24"/>
        <v>2.0589501754550827</v>
      </c>
      <c r="L455" s="49">
        <f t="shared" si="25"/>
        <v>11.228591681282227</v>
      </c>
      <c r="M455" s="4"/>
    </row>
    <row r="456" spans="1:13" x14ac:dyDescent="0.35">
      <c r="A456" s="4"/>
      <c r="B456" s="10" t="s">
        <v>8</v>
      </c>
      <c r="C456" s="76" t="s">
        <v>234</v>
      </c>
      <c r="D456" s="3" t="s">
        <v>57</v>
      </c>
      <c r="E456" s="36">
        <v>20.49453586637237</v>
      </c>
      <c r="F456" s="36">
        <v>10.002355976970748</v>
      </c>
      <c r="G456" s="36">
        <v>160.92001000482708</v>
      </c>
      <c r="H456" s="3">
        <v>3</v>
      </c>
      <c r="I456" s="3">
        <v>94</v>
      </c>
      <c r="J456" s="49">
        <f t="shared" si="23"/>
        <v>3.0201583075116489</v>
      </c>
      <c r="K456" s="49">
        <f t="shared" si="24"/>
        <v>2.3028206629423411</v>
      </c>
      <c r="L456" s="49">
        <f t="shared" si="25"/>
        <v>12.685425101462981</v>
      </c>
      <c r="M456" s="4"/>
    </row>
    <row r="457" spans="1:13" x14ac:dyDescent="0.35">
      <c r="A457" s="4"/>
      <c r="B457" s="10" t="s">
        <v>8</v>
      </c>
      <c r="C457" s="76" t="s">
        <v>256</v>
      </c>
      <c r="D457" s="3" t="s">
        <v>57</v>
      </c>
      <c r="E457" s="36">
        <v>20.497762082191862</v>
      </c>
      <c r="F457" s="36">
        <v>8.8669400060426913</v>
      </c>
      <c r="G457" s="36">
        <v>142.67565491313158</v>
      </c>
      <c r="H457" s="3">
        <v>3</v>
      </c>
      <c r="I457" s="3">
        <v>95</v>
      </c>
      <c r="J457" s="49">
        <f t="shared" si="23"/>
        <v>3.0203157134628942</v>
      </c>
      <c r="K457" s="49">
        <f t="shared" si="24"/>
        <v>2.182329754393554</v>
      </c>
      <c r="L457" s="49">
        <f t="shared" si="25"/>
        <v>11.944691495100724</v>
      </c>
      <c r="M457" s="4"/>
    </row>
    <row r="458" spans="1:13" x14ac:dyDescent="0.35">
      <c r="A458" s="4"/>
      <c r="B458" s="10" t="s">
        <v>8</v>
      </c>
      <c r="C458" s="76" t="s">
        <v>256</v>
      </c>
      <c r="D458" s="3" t="s">
        <v>57</v>
      </c>
      <c r="E458" s="36">
        <v>20.520975863223452</v>
      </c>
      <c r="F458" s="36">
        <v>8.6250000038812491</v>
      </c>
      <c r="G458" s="36">
        <v>138.9398322664602</v>
      </c>
      <c r="H458" s="3">
        <v>3</v>
      </c>
      <c r="I458" s="3">
        <v>96</v>
      </c>
      <c r="J458" s="49">
        <f t="shared" si="23"/>
        <v>3.0214475758590882</v>
      </c>
      <c r="K458" s="49">
        <f t="shared" si="24"/>
        <v>2.1546649633674235</v>
      </c>
      <c r="L458" s="49">
        <f t="shared" si="25"/>
        <v>11.787274166085227</v>
      </c>
      <c r="M458" s="4"/>
    </row>
    <row r="459" spans="1:13" x14ac:dyDescent="0.35">
      <c r="A459" s="4"/>
      <c r="B459" s="10" t="s">
        <v>8</v>
      </c>
      <c r="C459" s="76" t="s">
        <v>256</v>
      </c>
      <c r="D459" s="3" t="s">
        <v>57</v>
      </c>
      <c r="E459" s="36">
        <v>20.586284885365203</v>
      </c>
      <c r="F459" s="36">
        <v>11.305734169660886</v>
      </c>
      <c r="G459" s="36">
        <v>182.70330559705477</v>
      </c>
      <c r="H459" s="3">
        <v>3</v>
      </c>
      <c r="I459" s="3">
        <v>97</v>
      </c>
      <c r="J459" s="49">
        <f t="shared" si="23"/>
        <v>3.0246250718002767</v>
      </c>
      <c r="K459" s="49">
        <f t="shared" si="24"/>
        <v>2.4253100456523287</v>
      </c>
      <c r="L459" s="49">
        <f t="shared" si="25"/>
        <v>13.516778669381798</v>
      </c>
      <c r="M459" s="4"/>
    </row>
    <row r="460" spans="1:13" x14ac:dyDescent="0.35">
      <c r="A460" s="4"/>
      <c r="B460" s="10" t="s">
        <v>8</v>
      </c>
      <c r="C460" s="76" t="s">
        <v>256</v>
      </c>
      <c r="D460" s="3" t="s">
        <v>57</v>
      </c>
      <c r="E460" s="36">
        <v>20.598808227222271</v>
      </c>
      <c r="F460" s="36">
        <v>10.701798919017104</v>
      </c>
      <c r="G460" s="36">
        <v>173.04877834101543</v>
      </c>
      <c r="H460" s="3">
        <v>3</v>
      </c>
      <c r="I460" s="3">
        <v>98</v>
      </c>
      <c r="J460" s="49">
        <f t="shared" si="23"/>
        <v>3.0252332210745205</v>
      </c>
      <c r="K460" s="49">
        <f t="shared" si="24"/>
        <v>2.3704118506093534</v>
      </c>
      <c r="L460" s="49">
        <f t="shared" si="25"/>
        <v>13.15480058157536</v>
      </c>
      <c r="M460" s="4"/>
    </row>
    <row r="461" spans="1:13" x14ac:dyDescent="0.35">
      <c r="A461" s="4"/>
      <c r="B461" s="10" t="s">
        <v>8</v>
      </c>
      <c r="C461" s="76" t="s">
        <v>235</v>
      </c>
      <c r="D461" s="3" t="s">
        <v>57</v>
      </c>
      <c r="E461" s="36">
        <v>20.605548412554558</v>
      </c>
      <c r="F461" s="36">
        <v>9.7607837843969083</v>
      </c>
      <c r="G461" s="36">
        <v>157.88414770888639</v>
      </c>
      <c r="H461" s="3">
        <v>3</v>
      </c>
      <c r="I461" s="3">
        <v>99</v>
      </c>
      <c r="J461" s="49">
        <f t="shared" si="23"/>
        <v>3.0255603799451873</v>
      </c>
      <c r="K461" s="49">
        <f t="shared" si="24"/>
        <v>2.2783727029790364</v>
      </c>
      <c r="L461" s="49">
        <f t="shared" si="25"/>
        <v>12.565195888201918</v>
      </c>
      <c r="M461" s="4"/>
    </row>
    <row r="462" spans="1:13" x14ac:dyDescent="0.35">
      <c r="A462" s="4"/>
      <c r="B462" s="10" t="s">
        <v>8</v>
      </c>
      <c r="C462" s="76" t="s">
        <v>256</v>
      </c>
      <c r="D462" s="3" t="s">
        <v>57</v>
      </c>
      <c r="E462" s="36">
        <v>20.608115522342771</v>
      </c>
      <c r="F462" s="36">
        <v>11.028613925125283</v>
      </c>
      <c r="G462" s="36">
        <v>178.41397560893549</v>
      </c>
      <c r="H462" s="3">
        <v>3</v>
      </c>
      <c r="I462" s="3">
        <v>100</v>
      </c>
      <c r="J462" s="49">
        <f t="shared" si="23"/>
        <v>3.0256849556099761</v>
      </c>
      <c r="K462" s="49">
        <f t="shared" si="24"/>
        <v>2.400493161282462</v>
      </c>
      <c r="L462" s="49">
        <f t="shared" si="25"/>
        <v>13.357169445991747</v>
      </c>
      <c r="M462" s="4"/>
    </row>
    <row r="463" spans="1:13" x14ac:dyDescent="0.35">
      <c r="A463" s="4"/>
      <c r="B463" s="10" t="s">
        <v>8</v>
      </c>
      <c r="C463" s="76" t="s">
        <v>256</v>
      </c>
      <c r="D463" s="3" t="s">
        <v>57</v>
      </c>
      <c r="E463" s="36">
        <v>20.644021540958491</v>
      </c>
      <c r="F463" s="36">
        <v>8.1260337840442922</v>
      </c>
      <c r="G463" s="36">
        <v>131.68690293708795</v>
      </c>
      <c r="H463" s="3">
        <v>3</v>
      </c>
      <c r="I463" s="3">
        <v>101</v>
      </c>
      <c r="J463" s="49">
        <f t="shared" si="23"/>
        <v>3.0274257637348074</v>
      </c>
      <c r="K463" s="49">
        <f t="shared" si="24"/>
        <v>2.095072955081418</v>
      </c>
      <c r="L463" s="49">
        <f t="shared" si="25"/>
        <v>11.475491402858875</v>
      </c>
      <c r="M463" s="4"/>
    </row>
    <row r="464" spans="1:13" x14ac:dyDescent="0.35">
      <c r="A464" s="4"/>
      <c r="B464" s="10" t="s">
        <v>8</v>
      </c>
      <c r="C464" s="76" t="s">
        <v>256</v>
      </c>
      <c r="D464" s="3" t="s">
        <v>57</v>
      </c>
      <c r="E464" s="36">
        <v>20.682423102358836</v>
      </c>
      <c r="F464" s="36">
        <v>11.366980694814586</v>
      </c>
      <c r="G464" s="36">
        <v>184.55091273930259</v>
      </c>
      <c r="H464" s="3">
        <v>3</v>
      </c>
      <c r="I464" s="3">
        <v>102</v>
      </c>
      <c r="J464" s="49">
        <f t="shared" si="23"/>
        <v>3.0292842140701559</v>
      </c>
      <c r="K464" s="49">
        <f t="shared" si="24"/>
        <v>2.4307127223495275</v>
      </c>
      <c r="L464" s="49">
        <f t="shared" si="25"/>
        <v>13.584951701765545</v>
      </c>
      <c r="M464" s="4"/>
    </row>
    <row r="465" spans="1:13" x14ac:dyDescent="0.35">
      <c r="A465" s="4"/>
      <c r="B465" s="10" t="s">
        <v>8</v>
      </c>
      <c r="C465" s="76" t="s">
        <v>256</v>
      </c>
      <c r="D465" s="3" t="s">
        <v>57</v>
      </c>
      <c r="E465" s="36">
        <v>20.713093090751293</v>
      </c>
      <c r="F465" s="36">
        <v>9.3603218469694767</v>
      </c>
      <c r="G465" s="36">
        <v>152.1967559539024</v>
      </c>
      <c r="H465" s="3">
        <v>3</v>
      </c>
      <c r="I465" s="3">
        <v>103</v>
      </c>
      <c r="J465" s="49">
        <f t="shared" si="23"/>
        <v>3.0307660167785135</v>
      </c>
      <c r="K465" s="49">
        <f t="shared" si="24"/>
        <v>2.2364796752583245</v>
      </c>
      <c r="L465" s="49">
        <f t="shared" si="25"/>
        <v>12.336804932959847</v>
      </c>
      <c r="M465" s="4"/>
    </row>
    <row r="466" spans="1:13" x14ac:dyDescent="0.35">
      <c r="A466" s="4"/>
      <c r="B466" s="10" t="s">
        <v>8</v>
      </c>
      <c r="C466" s="76" t="s">
        <v>237</v>
      </c>
      <c r="D466" s="3" t="s">
        <v>57</v>
      </c>
      <c r="E466" s="36">
        <v>20.771750657763999</v>
      </c>
      <c r="F466" s="36">
        <v>9.2179512407298834</v>
      </c>
      <c r="G466" s="36">
        <v>150.30629302707592</v>
      </c>
      <c r="H466" s="3">
        <v>3</v>
      </c>
      <c r="I466" s="3">
        <v>104</v>
      </c>
      <c r="J466" s="49">
        <f t="shared" si="23"/>
        <v>3.0335939221436101</v>
      </c>
      <c r="K466" s="49">
        <f t="shared" si="24"/>
        <v>2.2211528047128235</v>
      </c>
      <c r="L466" s="49">
        <f t="shared" si="25"/>
        <v>12.259946697562592</v>
      </c>
      <c r="M466" s="4"/>
    </row>
    <row r="467" spans="1:13" x14ac:dyDescent="0.35">
      <c r="A467" s="4"/>
      <c r="B467" s="10" t="s">
        <v>8</v>
      </c>
      <c r="C467" s="76" t="s">
        <v>255</v>
      </c>
      <c r="D467" s="3" t="s">
        <v>57</v>
      </c>
      <c r="E467" s="36">
        <v>20.817858929055241</v>
      </c>
      <c r="F467" s="36">
        <v>8.1876446588951186</v>
      </c>
      <c r="G467" s="36">
        <v>133.8026467040373</v>
      </c>
      <c r="H467" s="3">
        <v>3</v>
      </c>
      <c r="I467" s="3">
        <v>105</v>
      </c>
      <c r="J467" s="49">
        <f t="shared" si="23"/>
        <v>3.0358112206775432</v>
      </c>
      <c r="K467" s="49">
        <f t="shared" si="24"/>
        <v>2.1026262690672874</v>
      </c>
      <c r="L467" s="49">
        <f t="shared" si="25"/>
        <v>11.56730939778293</v>
      </c>
      <c r="M467" s="4"/>
    </row>
    <row r="468" spans="1:13" x14ac:dyDescent="0.35">
      <c r="A468" s="4"/>
      <c r="B468" s="10" t="s">
        <v>8</v>
      </c>
      <c r="C468" s="76" t="s">
        <v>256</v>
      </c>
      <c r="D468" s="3" t="s">
        <v>57</v>
      </c>
      <c r="E468" s="36">
        <v>20.83056049151153</v>
      </c>
      <c r="F468" s="36">
        <v>10.958842325176809</v>
      </c>
      <c r="G468" s="36">
        <v>179.19887995765293</v>
      </c>
      <c r="H468" s="3">
        <v>3</v>
      </c>
      <c r="I468" s="3">
        <v>106</v>
      </c>
      <c r="J468" s="49">
        <f t="shared" si="23"/>
        <v>3.0364211628086868</v>
      </c>
      <c r="K468" s="49">
        <f t="shared" si="24"/>
        <v>2.3941466486760272</v>
      </c>
      <c r="L468" s="49">
        <f t="shared" si="25"/>
        <v>13.386518589896813</v>
      </c>
      <c r="M468" s="4"/>
    </row>
    <row r="469" spans="1:13" x14ac:dyDescent="0.35">
      <c r="A469" s="4"/>
      <c r="B469" s="10" t="s">
        <v>8</v>
      </c>
      <c r="C469" s="76" t="s">
        <v>237</v>
      </c>
      <c r="D469" s="3" t="s">
        <v>57</v>
      </c>
      <c r="E469" s="36">
        <v>20.880656129355746</v>
      </c>
      <c r="F469" s="36">
        <v>8.6426153487949087</v>
      </c>
      <c r="G469" s="36">
        <v>141.66383113783559</v>
      </c>
      <c r="H469" s="3">
        <v>3</v>
      </c>
      <c r="I469" s="3">
        <v>107</v>
      </c>
      <c r="J469" s="49">
        <f t="shared" si="23"/>
        <v>3.0388231863404398</v>
      </c>
      <c r="K469" s="49">
        <f t="shared" si="24"/>
        <v>2.156705239417652</v>
      </c>
      <c r="L469" s="49">
        <f t="shared" si="25"/>
        <v>11.902261597605539</v>
      </c>
      <c r="M469" s="4"/>
    </row>
    <row r="470" spans="1:13" x14ac:dyDescent="0.35">
      <c r="A470" s="4"/>
      <c r="B470" s="10" t="s">
        <v>8</v>
      </c>
      <c r="C470" s="76" t="s">
        <v>256</v>
      </c>
      <c r="D470" s="3" t="s">
        <v>57</v>
      </c>
      <c r="E470" s="36">
        <v>20.930315941100133</v>
      </c>
      <c r="F470" s="36">
        <v>9.0988186087266101</v>
      </c>
      <c r="G470" s="36">
        <v>149.49630131455615</v>
      </c>
      <c r="H470" s="3">
        <v>3</v>
      </c>
      <c r="I470" s="3">
        <v>108</v>
      </c>
      <c r="J470" s="49">
        <f t="shared" si="23"/>
        <v>3.0411986314753747</v>
      </c>
      <c r="K470" s="49">
        <f t="shared" si="24"/>
        <v>2.2081445818781851</v>
      </c>
      <c r="L470" s="49">
        <f t="shared" si="25"/>
        <v>12.226868009206452</v>
      </c>
      <c r="M470" s="4"/>
    </row>
    <row r="471" spans="1:13" x14ac:dyDescent="0.35">
      <c r="A471" s="4"/>
      <c r="B471" s="10" t="s">
        <v>8</v>
      </c>
      <c r="C471" s="76" t="s">
        <v>237</v>
      </c>
      <c r="D471" s="3" t="s">
        <v>57</v>
      </c>
      <c r="E471" s="36">
        <v>20.994666594082851</v>
      </c>
      <c r="F471" s="36">
        <v>9.9360266248059226</v>
      </c>
      <c r="G471" s="36">
        <v>163.75379951231861</v>
      </c>
      <c r="H471" s="3">
        <v>3</v>
      </c>
      <c r="I471" s="3">
        <v>109</v>
      </c>
      <c r="J471" s="49">
        <f t="shared" si="23"/>
        <v>3.0442684337568062</v>
      </c>
      <c r="K471" s="49">
        <f t="shared" si="24"/>
        <v>2.2961672048177584</v>
      </c>
      <c r="L471" s="49">
        <f t="shared" si="25"/>
        <v>12.79663235043965</v>
      </c>
      <c r="M471" s="4"/>
    </row>
    <row r="472" spans="1:13" x14ac:dyDescent="0.35">
      <c r="A472" s="4"/>
      <c r="B472" s="10" t="s">
        <v>8</v>
      </c>
      <c r="C472" s="76" t="s">
        <v>237</v>
      </c>
      <c r="D472" s="3" t="s">
        <v>57</v>
      </c>
      <c r="E472" s="36">
        <v>21.062588288224916</v>
      </c>
      <c r="F472" s="36">
        <v>9.0001736134867318</v>
      </c>
      <c r="G472" s="36">
        <v>148.81005680458202</v>
      </c>
      <c r="H472" s="3">
        <v>3</v>
      </c>
      <c r="I472" s="3">
        <v>110</v>
      </c>
      <c r="J472" s="49">
        <f t="shared" si="23"/>
        <v>3.0474983998296072</v>
      </c>
      <c r="K472" s="49">
        <f t="shared" si="24"/>
        <v>2.1972438675375767</v>
      </c>
      <c r="L472" s="49">
        <f t="shared" si="25"/>
        <v>12.198772758133583</v>
      </c>
      <c r="M472" s="4"/>
    </row>
    <row r="473" spans="1:13" x14ac:dyDescent="0.35">
      <c r="A473" s="4"/>
      <c r="B473" s="10" t="s">
        <v>8</v>
      </c>
      <c r="C473" s="76" t="s">
        <v>237</v>
      </c>
      <c r="D473" s="3" t="s">
        <v>57</v>
      </c>
      <c r="E473" s="36">
        <v>21.06980779218318</v>
      </c>
      <c r="F473" s="36">
        <v>8.9034066553956528</v>
      </c>
      <c r="G473" s="36">
        <v>147.26055753599226</v>
      </c>
      <c r="H473" s="3">
        <v>3</v>
      </c>
      <c r="I473" s="3">
        <v>111</v>
      </c>
      <c r="J473" s="49">
        <f t="shared" si="23"/>
        <v>3.047841105429125</v>
      </c>
      <c r="K473" s="49">
        <f t="shared" si="24"/>
        <v>2.1864339737694176</v>
      </c>
      <c r="L473" s="49">
        <f t="shared" si="25"/>
        <v>12.135096107406495</v>
      </c>
      <c r="M473" s="4"/>
    </row>
    <row r="474" spans="1:13" x14ac:dyDescent="0.35">
      <c r="A474" s="4"/>
      <c r="B474" s="10" t="s">
        <v>8</v>
      </c>
      <c r="C474" s="76" t="s">
        <v>234</v>
      </c>
      <c r="D474" s="3" t="s">
        <v>57</v>
      </c>
      <c r="E474" s="36">
        <v>21.121214463223822</v>
      </c>
      <c r="F474" s="36">
        <v>9.8067425828638424</v>
      </c>
      <c r="G474" s="36">
        <v>162.59729592346295</v>
      </c>
      <c r="H474" s="3">
        <v>3</v>
      </c>
      <c r="I474" s="3">
        <v>112</v>
      </c>
      <c r="J474" s="49">
        <f t="shared" si="23"/>
        <v>3.0502779601783789</v>
      </c>
      <c r="K474" s="49">
        <f t="shared" si="24"/>
        <v>2.2830701677597705</v>
      </c>
      <c r="L474" s="49">
        <f t="shared" si="25"/>
        <v>12.751364473006916</v>
      </c>
      <c r="M474" s="4"/>
    </row>
    <row r="475" spans="1:13" x14ac:dyDescent="0.35">
      <c r="A475" s="4"/>
      <c r="B475" s="10" t="s">
        <v>8</v>
      </c>
      <c r="C475" s="76" t="s">
        <v>256</v>
      </c>
      <c r="D475" s="3" t="s">
        <v>57</v>
      </c>
      <c r="E475" s="36">
        <v>21.186545858255961</v>
      </c>
      <c r="F475" s="36">
        <v>9.7750000043987502</v>
      </c>
      <c r="G475" s="36">
        <v>162.57231139825237</v>
      </c>
      <c r="H475" s="3">
        <v>3</v>
      </c>
      <c r="I475" s="3">
        <v>113</v>
      </c>
      <c r="J475" s="49">
        <f t="shared" si="23"/>
        <v>3.0533663508879858</v>
      </c>
      <c r="K475" s="49">
        <f t="shared" si="24"/>
        <v>2.2798281063214296</v>
      </c>
      <c r="L475" s="49">
        <f t="shared" si="25"/>
        <v>12.750384754910433</v>
      </c>
      <c r="M475" s="4"/>
    </row>
    <row r="476" spans="1:13" x14ac:dyDescent="0.35">
      <c r="A476" s="4"/>
      <c r="B476" s="10" t="s">
        <v>8</v>
      </c>
      <c r="C476" s="76" t="s">
        <v>256</v>
      </c>
      <c r="D476" s="3" t="s">
        <v>57</v>
      </c>
      <c r="E476" s="36">
        <v>21.282768861397258</v>
      </c>
      <c r="F476" s="36">
        <v>9.2114928256155348</v>
      </c>
      <c r="G476" s="36">
        <v>153.89616705065575</v>
      </c>
      <c r="H476" s="3">
        <v>3</v>
      </c>
      <c r="I476" s="3">
        <v>114</v>
      </c>
      <c r="J476" s="49">
        <f t="shared" si="23"/>
        <v>3.0578977716762989</v>
      </c>
      <c r="K476" s="49">
        <f t="shared" si="24"/>
        <v>2.2204519246042884</v>
      </c>
      <c r="L476" s="49">
        <f t="shared" si="25"/>
        <v>12.405489391823917</v>
      </c>
      <c r="M476" s="4"/>
    </row>
    <row r="477" spans="1:13" x14ac:dyDescent="0.35">
      <c r="A477" s="4"/>
      <c r="B477" s="10" t="s">
        <v>8</v>
      </c>
      <c r="C477" s="76" t="s">
        <v>237</v>
      </c>
      <c r="D477" s="3" t="s">
        <v>57</v>
      </c>
      <c r="E477" s="36">
        <v>21.283700933054298</v>
      </c>
      <c r="F477" s="36">
        <v>10.434626255788624</v>
      </c>
      <c r="G477" s="36">
        <v>174.33865969247498</v>
      </c>
      <c r="H477" s="3">
        <v>3</v>
      </c>
      <c r="I477" s="3">
        <v>115</v>
      </c>
      <c r="J477" s="49">
        <f t="shared" si="23"/>
        <v>3.0579415653787922</v>
      </c>
      <c r="K477" s="49">
        <f t="shared" si="24"/>
        <v>2.3451297234803263</v>
      </c>
      <c r="L477" s="49">
        <f t="shared" si="25"/>
        <v>13.203736580698472</v>
      </c>
      <c r="M477" s="4"/>
    </row>
    <row r="478" spans="1:13" x14ac:dyDescent="0.35">
      <c r="A478" s="4"/>
      <c r="B478" s="10" t="s">
        <v>8</v>
      </c>
      <c r="C478" s="76" t="s">
        <v>255</v>
      </c>
      <c r="D478" s="3" t="s">
        <v>57</v>
      </c>
      <c r="E478" s="36">
        <v>21.36803981208697</v>
      </c>
      <c r="F478" s="36">
        <v>10.358940587558985</v>
      </c>
      <c r="G478" s="36">
        <v>173.75995008551314</v>
      </c>
      <c r="H478" s="3">
        <v>3</v>
      </c>
      <c r="I478" s="3">
        <v>116</v>
      </c>
      <c r="J478" s="49">
        <f t="shared" si="23"/>
        <v>3.0618963389698592</v>
      </c>
      <c r="K478" s="49">
        <f t="shared" si="24"/>
        <v>2.3378499717143093</v>
      </c>
      <c r="L478" s="49">
        <f t="shared" si="25"/>
        <v>13.181803749317206</v>
      </c>
      <c r="M478" s="4"/>
    </row>
    <row r="479" spans="1:13" x14ac:dyDescent="0.35">
      <c r="A479" s="4"/>
      <c r="B479" s="10" t="s">
        <v>8</v>
      </c>
      <c r="C479" s="76" t="s">
        <v>237</v>
      </c>
      <c r="D479" s="3" t="s">
        <v>57</v>
      </c>
      <c r="E479" s="36">
        <v>21.394018449368826</v>
      </c>
      <c r="F479" s="36">
        <v>10.543060518655887</v>
      </c>
      <c r="G479" s="36">
        <v>177.06336853041486</v>
      </c>
      <c r="H479" s="3">
        <v>3</v>
      </c>
      <c r="I479" s="3">
        <v>117</v>
      </c>
      <c r="J479" s="49">
        <f t="shared" si="23"/>
        <v>3.0631113712453897</v>
      </c>
      <c r="K479" s="49">
        <f t="shared" si="24"/>
        <v>2.3554678727524712</v>
      </c>
      <c r="L479" s="49">
        <f t="shared" si="25"/>
        <v>13.306516017741641</v>
      </c>
      <c r="M479" s="4"/>
    </row>
    <row r="480" spans="1:13" x14ac:dyDescent="0.35">
      <c r="A480" s="4"/>
      <c r="B480" s="10" t="s">
        <v>8</v>
      </c>
      <c r="C480" s="76" t="s">
        <v>256</v>
      </c>
      <c r="D480" s="3" t="s">
        <v>57</v>
      </c>
      <c r="E480" s="36">
        <v>21.534805557918862</v>
      </c>
      <c r="F480" s="36">
        <v>10.133712305587865</v>
      </c>
      <c r="G480" s="36">
        <v>171.3086064033686</v>
      </c>
      <c r="H480" s="3">
        <v>3</v>
      </c>
      <c r="I480" s="3">
        <v>118</v>
      </c>
      <c r="J480" s="49">
        <f t="shared" si="23"/>
        <v>3.0696704893461497</v>
      </c>
      <c r="K480" s="49">
        <f t="shared" si="24"/>
        <v>2.3158677176225066</v>
      </c>
      <c r="L480" s="49">
        <f t="shared" si="25"/>
        <v>13.088491372322808</v>
      </c>
      <c r="M480" s="4"/>
    </row>
    <row r="481" spans="1:13" x14ac:dyDescent="0.35">
      <c r="A481" s="4"/>
      <c r="B481" s="10" t="s">
        <v>8</v>
      </c>
      <c r="C481" s="76" t="s">
        <v>255</v>
      </c>
      <c r="D481" s="3" t="s">
        <v>57</v>
      </c>
      <c r="E481" s="36">
        <v>21.597967506685094</v>
      </c>
      <c r="F481" s="36">
        <v>10.265964401596717</v>
      </c>
      <c r="G481" s="36">
        <v>174.05331297282035</v>
      </c>
      <c r="H481" s="3">
        <v>3</v>
      </c>
      <c r="I481" s="3">
        <v>119</v>
      </c>
      <c r="J481" s="49">
        <f t="shared" si="23"/>
        <v>3.0725992133500002</v>
      </c>
      <c r="K481" s="49">
        <f t="shared" si="24"/>
        <v>2.3288339965299873</v>
      </c>
      <c r="L481" s="49">
        <f t="shared" si="25"/>
        <v>13.192926626523031</v>
      </c>
      <c r="M481" s="4"/>
    </row>
    <row r="482" spans="1:13" x14ac:dyDescent="0.35">
      <c r="A482" s="4"/>
      <c r="B482" s="10" t="s">
        <v>8</v>
      </c>
      <c r="C482" s="76" t="s">
        <v>234</v>
      </c>
      <c r="D482" s="3" t="s">
        <v>57</v>
      </c>
      <c r="E482" s="36">
        <v>21.652395951070719</v>
      </c>
      <c r="F482" s="36">
        <v>7.9616220116913796</v>
      </c>
      <c r="G482" s="36">
        <v>135.32473088477303</v>
      </c>
      <c r="H482" s="3">
        <v>3</v>
      </c>
      <c r="I482" s="3">
        <v>120</v>
      </c>
      <c r="J482" s="49">
        <f t="shared" si="23"/>
        <v>3.0751161158112499</v>
      </c>
      <c r="K482" s="49">
        <f t="shared" si="24"/>
        <v>2.0746327494109287</v>
      </c>
      <c r="L482" s="49">
        <f t="shared" si="25"/>
        <v>11.632915837603788</v>
      </c>
      <c r="M482" s="4"/>
    </row>
    <row r="483" spans="1:13" x14ac:dyDescent="0.35">
      <c r="A483" s="4"/>
      <c r="B483" s="10" t="s">
        <v>8</v>
      </c>
      <c r="C483" s="76" t="s">
        <v>255</v>
      </c>
      <c r="D483" s="3" t="s">
        <v>57</v>
      </c>
      <c r="E483" s="36">
        <v>21.677728788388595</v>
      </c>
      <c r="F483" s="36">
        <v>7.9815302453435795</v>
      </c>
      <c r="G483" s="36">
        <v>135.82183666027987</v>
      </c>
      <c r="H483" s="3">
        <v>3</v>
      </c>
      <c r="I483" s="3">
        <v>121</v>
      </c>
      <c r="J483" s="49">
        <f t="shared" si="23"/>
        <v>3.0762854104004789</v>
      </c>
      <c r="K483" s="49">
        <f t="shared" si="24"/>
        <v>2.0771301531462232</v>
      </c>
      <c r="L483" s="49">
        <f t="shared" si="25"/>
        <v>11.654262596161109</v>
      </c>
      <c r="M483" s="4"/>
    </row>
    <row r="484" spans="1:13" x14ac:dyDescent="0.35">
      <c r="A484" s="4"/>
      <c r="B484" s="10" t="s">
        <v>8</v>
      </c>
      <c r="C484" s="76" t="s">
        <v>255</v>
      </c>
      <c r="D484" s="3" t="s">
        <v>57</v>
      </c>
      <c r="E484" s="36">
        <v>21.72404486795083</v>
      </c>
      <c r="F484" s="36">
        <v>9.8879939870529441</v>
      </c>
      <c r="G484" s="36">
        <v>168.62367164758143</v>
      </c>
      <c r="H484" s="3">
        <v>3</v>
      </c>
      <c r="I484" s="3">
        <v>122</v>
      </c>
      <c r="J484" s="49">
        <f t="shared" si="23"/>
        <v>3.078419705533697</v>
      </c>
      <c r="K484" s="49">
        <f t="shared" si="24"/>
        <v>2.2913212926096631</v>
      </c>
      <c r="L484" s="49">
        <f t="shared" si="25"/>
        <v>12.985517765864456</v>
      </c>
      <c r="M484" s="4"/>
    </row>
    <row r="485" spans="1:13" x14ac:dyDescent="0.35">
      <c r="A485" s="4"/>
      <c r="B485" s="10" t="s">
        <v>8</v>
      </c>
      <c r="C485" s="76" t="s">
        <v>237</v>
      </c>
      <c r="D485" s="3" t="s">
        <v>57</v>
      </c>
      <c r="E485" s="36">
        <v>21.761756028092417</v>
      </c>
      <c r="F485" s="36">
        <v>7.4315274371898035</v>
      </c>
      <c r="G485" s="36">
        <v>126.95262329829654</v>
      </c>
      <c r="H485" s="3">
        <v>3</v>
      </c>
      <c r="I485" s="3">
        <v>123</v>
      </c>
      <c r="J485" s="49">
        <f t="shared" si="23"/>
        <v>3.0801541185521102</v>
      </c>
      <c r="K485" s="49">
        <f t="shared" si="24"/>
        <v>2.0057314146123506</v>
      </c>
      <c r="L485" s="49">
        <f t="shared" si="25"/>
        <v>11.267325472280303</v>
      </c>
      <c r="M485" s="4"/>
    </row>
    <row r="486" spans="1:13" x14ac:dyDescent="0.35">
      <c r="A486" s="4"/>
      <c r="B486" s="10" t="s">
        <v>8</v>
      </c>
      <c r="C486" s="76" t="s">
        <v>234</v>
      </c>
      <c r="D486" s="3" t="s">
        <v>57</v>
      </c>
      <c r="E486" s="36">
        <v>21.791210393811799</v>
      </c>
      <c r="F486" s="36">
        <v>10.655356638901534</v>
      </c>
      <c r="G486" s="36">
        <v>182.27159789643108</v>
      </c>
      <c r="H486" s="3">
        <v>3</v>
      </c>
      <c r="I486" s="3">
        <v>124</v>
      </c>
      <c r="J486" s="49">
        <f t="shared" si="23"/>
        <v>3.0815066955465005</v>
      </c>
      <c r="K486" s="49">
        <f t="shared" si="24"/>
        <v>2.3660627364969011</v>
      </c>
      <c r="L486" s="49">
        <f t="shared" si="25"/>
        <v>13.500799898392357</v>
      </c>
      <c r="M486" s="4"/>
    </row>
    <row r="487" spans="1:13" x14ac:dyDescent="0.35">
      <c r="A487" s="4"/>
      <c r="B487" s="10" t="s">
        <v>8</v>
      </c>
      <c r="C487" s="76" t="s">
        <v>237</v>
      </c>
      <c r="D487" s="3" t="s">
        <v>57</v>
      </c>
      <c r="E487" s="36">
        <v>21.85907707178044</v>
      </c>
      <c r="F487" s="36">
        <v>8.6929655508353925</v>
      </c>
      <c r="G487" s="36">
        <v>149.16586010706388</v>
      </c>
      <c r="H487" s="3">
        <v>3</v>
      </c>
      <c r="I487" s="3">
        <v>125</v>
      </c>
      <c r="J487" s="49">
        <f t="shared" si="23"/>
        <v>3.0846162619019561</v>
      </c>
      <c r="K487" s="49">
        <f t="shared" si="24"/>
        <v>2.1625141412264721</v>
      </c>
      <c r="L487" s="49">
        <f t="shared" si="25"/>
        <v>12.213347620823043</v>
      </c>
      <c r="M487" s="4"/>
    </row>
    <row r="488" spans="1:13" x14ac:dyDescent="0.35">
      <c r="A488" s="4"/>
      <c r="B488" s="10" t="s">
        <v>8</v>
      </c>
      <c r="C488" s="76" t="s">
        <v>256</v>
      </c>
      <c r="D488" s="3" t="s">
        <v>57</v>
      </c>
      <c r="E488" s="36">
        <v>21.95415963852378</v>
      </c>
      <c r="F488" s="36">
        <v>11.225908654243492</v>
      </c>
      <c r="G488" s="36">
        <v>193.46748168595664</v>
      </c>
      <c r="H488" s="3">
        <v>3</v>
      </c>
      <c r="I488" s="3">
        <v>126</v>
      </c>
      <c r="J488" s="49">
        <f t="shared" si="23"/>
        <v>3.0889566267392699</v>
      </c>
      <c r="K488" s="49">
        <f t="shared" si="24"/>
        <v>2.4182243795052072</v>
      </c>
      <c r="L488" s="49">
        <f t="shared" si="25"/>
        <v>13.909258847471229</v>
      </c>
      <c r="M488" s="4"/>
    </row>
    <row r="489" spans="1:13" x14ac:dyDescent="0.35">
      <c r="A489" s="4"/>
      <c r="B489" s="10" t="s">
        <v>8</v>
      </c>
      <c r="C489" s="76" t="s">
        <v>255</v>
      </c>
      <c r="D489" s="3" t="s">
        <v>57</v>
      </c>
      <c r="E489" s="36">
        <v>21.970719160611043</v>
      </c>
      <c r="F489" s="36">
        <v>10.251138965723628</v>
      </c>
      <c r="G489" s="36">
        <v>176.80154280446382</v>
      </c>
      <c r="H489" s="3">
        <v>3</v>
      </c>
      <c r="I489" s="3">
        <v>127</v>
      </c>
      <c r="J489" s="49">
        <f t="shared" si="23"/>
        <v>3.0897106196164046</v>
      </c>
      <c r="K489" s="49">
        <f t="shared" si="24"/>
        <v>2.3273888180183855</v>
      </c>
      <c r="L489" s="49">
        <f t="shared" si="25"/>
        <v>13.296674125677587</v>
      </c>
      <c r="M489" s="4"/>
    </row>
    <row r="490" spans="1:13" x14ac:dyDescent="0.35">
      <c r="A490" s="4"/>
      <c r="B490" s="10" t="s">
        <v>8</v>
      </c>
      <c r="C490" s="76" t="s">
        <v>237</v>
      </c>
      <c r="D490" s="3" t="s">
        <v>57</v>
      </c>
      <c r="E490" s="36">
        <v>22.040733323490276</v>
      </c>
      <c r="F490" s="36">
        <v>10.66776101637176</v>
      </c>
      <c r="G490" s="36">
        <v>184.5733414406518</v>
      </c>
      <c r="H490" s="3">
        <v>3</v>
      </c>
      <c r="I490" s="3">
        <v>128</v>
      </c>
      <c r="J490" s="49">
        <f t="shared" si="23"/>
        <v>3.0928922561218659</v>
      </c>
      <c r="K490" s="49">
        <f t="shared" si="24"/>
        <v>2.3672262041539329</v>
      </c>
      <c r="L490" s="49">
        <f t="shared" si="25"/>
        <v>13.585777174701924</v>
      </c>
      <c r="M490" s="4"/>
    </row>
    <row r="491" spans="1:13" x14ac:dyDescent="0.35">
      <c r="A491" s="4"/>
      <c r="B491" s="10" t="s">
        <v>8</v>
      </c>
      <c r="C491" s="76" t="s">
        <v>237</v>
      </c>
      <c r="D491" s="3" t="s">
        <v>57</v>
      </c>
      <c r="E491" s="36">
        <v>22.062323663614212</v>
      </c>
      <c r="F491" s="36">
        <v>10.33529511412889</v>
      </c>
      <c r="G491" s="36">
        <v>178.99619138400251</v>
      </c>
      <c r="H491" s="3">
        <v>3</v>
      </c>
      <c r="I491" s="3">
        <v>129</v>
      </c>
      <c r="J491" s="49">
        <f t="shared" si="23"/>
        <v>3.0938713420775161</v>
      </c>
      <c r="K491" s="49">
        <f t="shared" si="24"/>
        <v>2.3355647475522612</v>
      </c>
      <c r="L491" s="49">
        <f t="shared" si="25"/>
        <v>13.378945824839956</v>
      </c>
      <c r="M491" s="4"/>
    </row>
    <row r="492" spans="1:13" x14ac:dyDescent="0.35">
      <c r="A492" s="4"/>
      <c r="B492" s="10" t="s">
        <v>8</v>
      </c>
      <c r="C492" s="76" t="s">
        <v>237</v>
      </c>
      <c r="D492" s="3" t="s">
        <v>57</v>
      </c>
      <c r="E492" s="36">
        <v>22.076705493316773</v>
      </c>
      <c r="F492" s="36">
        <v>9.1285664304422767</v>
      </c>
      <c r="G492" s="36">
        <v>158.20000803892592</v>
      </c>
      <c r="H492" s="3">
        <v>3</v>
      </c>
      <c r="I492" s="3">
        <v>130</v>
      </c>
      <c r="J492" s="49">
        <f t="shared" si="23"/>
        <v>3.094523002546095</v>
      </c>
      <c r="K492" s="49">
        <f t="shared" si="24"/>
        <v>2.2114086648021409</v>
      </c>
      <c r="L492" s="49">
        <f t="shared" si="25"/>
        <v>12.577758466393204</v>
      </c>
      <c r="M492" s="4"/>
    </row>
    <row r="493" spans="1:13" x14ac:dyDescent="0.35">
      <c r="A493" s="4"/>
      <c r="B493" s="10" t="s">
        <v>8</v>
      </c>
      <c r="C493" s="76" t="s">
        <v>256</v>
      </c>
      <c r="D493" s="3" t="s">
        <v>57</v>
      </c>
      <c r="E493" s="36">
        <v>22.087485720178098</v>
      </c>
      <c r="F493" s="36">
        <v>10.849078306747181</v>
      </c>
      <c r="G493" s="36">
        <v>188.10865680923732</v>
      </c>
      <c r="H493" s="3">
        <v>3</v>
      </c>
      <c r="I493" s="3">
        <v>131</v>
      </c>
      <c r="J493" s="49">
        <f t="shared" si="23"/>
        <v>3.0950111911341445</v>
      </c>
      <c r="K493" s="49">
        <f t="shared" si="24"/>
        <v>2.3840801276912287</v>
      </c>
      <c r="L493" s="49">
        <f t="shared" si="25"/>
        <v>13.715270934591024</v>
      </c>
      <c r="M493" s="4"/>
    </row>
    <row r="494" spans="1:13" x14ac:dyDescent="0.35">
      <c r="A494" s="4"/>
      <c r="B494" s="10" t="s">
        <v>8</v>
      </c>
      <c r="C494" s="76" t="s">
        <v>237</v>
      </c>
      <c r="D494" s="3" t="s">
        <v>57</v>
      </c>
      <c r="E494" s="36">
        <v>22.116207302343096</v>
      </c>
      <c r="F494" s="36">
        <v>8.0770616599550014</v>
      </c>
      <c r="G494" s="36">
        <v>140.22766650131723</v>
      </c>
      <c r="H494" s="3">
        <v>3</v>
      </c>
      <c r="I494" s="3">
        <v>132</v>
      </c>
      <c r="J494" s="49">
        <f t="shared" si="23"/>
        <v>3.0963107018420972</v>
      </c>
      <c r="K494" s="49">
        <f t="shared" si="24"/>
        <v>2.0890281504479824</v>
      </c>
      <c r="L494" s="49">
        <f t="shared" si="25"/>
        <v>11.841776323732738</v>
      </c>
      <c r="M494" s="4"/>
    </row>
    <row r="495" spans="1:13" x14ac:dyDescent="0.35">
      <c r="A495" s="4"/>
      <c r="B495" s="10" t="s">
        <v>8</v>
      </c>
      <c r="C495" s="76" t="s">
        <v>255</v>
      </c>
      <c r="D495" s="3" t="s">
        <v>57</v>
      </c>
      <c r="E495" s="36">
        <v>22.128163625585611</v>
      </c>
      <c r="F495" s="36">
        <v>11.225908654243492</v>
      </c>
      <c r="G495" s="36">
        <v>195.00086368437741</v>
      </c>
      <c r="H495" s="3">
        <v>3</v>
      </c>
      <c r="I495" s="3">
        <v>133</v>
      </c>
      <c r="J495" s="49">
        <f t="shared" si="23"/>
        <v>3.096851169399113</v>
      </c>
      <c r="K495" s="49">
        <f t="shared" si="24"/>
        <v>2.4182243795052072</v>
      </c>
      <c r="L495" s="49">
        <f t="shared" si="25"/>
        <v>13.964270968596155</v>
      </c>
      <c r="M495" s="4"/>
    </row>
    <row r="496" spans="1:13" x14ac:dyDescent="0.35">
      <c r="A496" s="4"/>
      <c r="B496" s="10" t="s">
        <v>8</v>
      </c>
      <c r="C496" s="76" t="s">
        <v>256</v>
      </c>
      <c r="D496" s="3" t="s">
        <v>57</v>
      </c>
      <c r="E496" s="36">
        <v>22.190530648075494</v>
      </c>
      <c r="F496" s="36">
        <v>10.27819537151718</v>
      </c>
      <c r="G496" s="36">
        <v>179.04170837786933</v>
      </c>
      <c r="H496" s="3">
        <v>3</v>
      </c>
      <c r="I496" s="3">
        <v>134</v>
      </c>
      <c r="J496" s="49">
        <f t="shared" si="23"/>
        <v>3.0996656504970344</v>
      </c>
      <c r="K496" s="49">
        <f t="shared" si="24"/>
        <v>2.330024697098966</v>
      </c>
      <c r="L496" s="49">
        <f t="shared" si="25"/>
        <v>13.380646784736129</v>
      </c>
      <c r="M496" s="4"/>
    </row>
    <row r="497" spans="1:13" x14ac:dyDescent="0.35">
      <c r="A497" s="4"/>
      <c r="B497" s="10" t="s">
        <v>8</v>
      </c>
      <c r="C497" s="76" t="s">
        <v>256</v>
      </c>
      <c r="D497" s="3" t="s">
        <v>57</v>
      </c>
      <c r="E497" s="36">
        <v>22.195000009987751</v>
      </c>
      <c r="F497" s="36">
        <v>11.500574990800979</v>
      </c>
      <c r="G497" s="36">
        <v>200.37538069801872</v>
      </c>
      <c r="H497" s="3">
        <v>3</v>
      </c>
      <c r="I497" s="3">
        <v>135</v>
      </c>
      <c r="J497" s="49">
        <f t="shared" si="23"/>
        <v>3.0998670387359986</v>
      </c>
      <c r="K497" s="49">
        <f t="shared" si="24"/>
        <v>2.4423970333193714</v>
      </c>
      <c r="L497" s="49">
        <f t="shared" si="25"/>
        <v>14.15540111399245</v>
      </c>
      <c r="M497" s="4"/>
    </row>
    <row r="498" spans="1:13" x14ac:dyDescent="0.35">
      <c r="A498" s="4"/>
      <c r="B498" s="10" t="s">
        <v>8</v>
      </c>
      <c r="C498" s="76" t="s">
        <v>234</v>
      </c>
      <c r="D498" s="3" t="s">
        <v>57</v>
      </c>
      <c r="E498" s="36">
        <v>22.195297935449485</v>
      </c>
      <c r="F498" s="36">
        <v>9.9280373230920791</v>
      </c>
      <c r="G498" s="36">
        <v>172.97926084572848</v>
      </c>
      <c r="H498" s="3">
        <v>3</v>
      </c>
      <c r="I498" s="3">
        <v>136</v>
      </c>
      <c r="J498" s="49">
        <f t="shared" si="23"/>
        <v>3.099880461734966</v>
      </c>
      <c r="K498" s="49">
        <f t="shared" si="24"/>
        <v>2.2953628072719598</v>
      </c>
      <c r="L498" s="49">
        <f t="shared" si="25"/>
        <v>13.152158029986124</v>
      </c>
      <c r="M498" s="4"/>
    </row>
    <row r="499" spans="1:13" x14ac:dyDescent="0.35">
      <c r="A499" s="4"/>
      <c r="B499" s="10" t="s">
        <v>8</v>
      </c>
      <c r="C499" s="76" t="s">
        <v>256</v>
      </c>
      <c r="D499" s="3" t="s">
        <v>57</v>
      </c>
      <c r="E499" s="36">
        <v>22.216738069397707</v>
      </c>
      <c r="F499" s="36">
        <v>10.690671171767535</v>
      </c>
      <c r="G499" s="36">
        <v>186.44679534923799</v>
      </c>
      <c r="H499" s="3">
        <v>3</v>
      </c>
      <c r="I499" s="3">
        <v>137</v>
      </c>
      <c r="J499" s="49">
        <f t="shared" si="23"/>
        <v>3.1008459718778218</v>
      </c>
      <c r="K499" s="49">
        <f t="shared" si="24"/>
        <v>2.3693715080770525</v>
      </c>
      <c r="L499" s="49">
        <f t="shared" si="25"/>
        <v>13.654552184133978</v>
      </c>
      <c r="M499" s="4"/>
    </row>
    <row r="500" spans="1:13" x14ac:dyDescent="0.35">
      <c r="A500" s="4"/>
      <c r="B500" s="10" t="s">
        <v>8</v>
      </c>
      <c r="C500" s="76" t="s">
        <v>256</v>
      </c>
      <c r="D500" s="3" t="s">
        <v>57</v>
      </c>
      <c r="E500" s="36">
        <v>22.256585552276885</v>
      </c>
      <c r="F500" s="36">
        <v>9.5456927502412441</v>
      </c>
      <c r="G500" s="36">
        <v>166.7768039709224</v>
      </c>
      <c r="H500" s="3">
        <v>3</v>
      </c>
      <c r="I500" s="3">
        <v>138</v>
      </c>
      <c r="J500" s="49">
        <f t="shared" si="23"/>
        <v>3.1026379446964589</v>
      </c>
      <c r="K500" s="49">
        <f t="shared" si="24"/>
        <v>2.2560900318349653</v>
      </c>
      <c r="L500" s="49">
        <f t="shared" si="25"/>
        <v>12.914209382340152</v>
      </c>
      <c r="M500" s="4"/>
    </row>
    <row r="501" spans="1:13" x14ac:dyDescent="0.35">
      <c r="A501" s="4"/>
      <c r="B501" s="10" t="s">
        <v>8</v>
      </c>
      <c r="C501" s="76" t="s">
        <v>234</v>
      </c>
      <c r="D501" s="3" t="s">
        <v>57</v>
      </c>
      <c r="E501" s="36">
        <v>22.266387795199581</v>
      </c>
      <c r="F501" s="36">
        <v>8.1941030662561847</v>
      </c>
      <c r="G501" s="36">
        <v>143.22566505806893</v>
      </c>
      <c r="H501" s="3">
        <v>3</v>
      </c>
      <c r="I501" s="3">
        <v>139</v>
      </c>
      <c r="J501" s="49">
        <f t="shared" si="23"/>
        <v>3.103078267628379</v>
      </c>
      <c r="K501" s="49">
        <f t="shared" si="24"/>
        <v>2.1034147573048103</v>
      </c>
      <c r="L501" s="49">
        <f t="shared" si="25"/>
        <v>11.967692553624067</v>
      </c>
      <c r="M501" s="4"/>
    </row>
    <row r="502" spans="1:13" x14ac:dyDescent="0.35">
      <c r="A502" s="4"/>
      <c r="B502" s="10" t="s">
        <v>8</v>
      </c>
      <c r="C502" s="76" t="s">
        <v>237</v>
      </c>
      <c r="D502" s="3" t="s">
        <v>57</v>
      </c>
      <c r="E502" s="36">
        <v>22.290429570718842</v>
      </c>
      <c r="F502" s="36">
        <v>7.4217332914605549</v>
      </c>
      <c r="G502" s="36">
        <v>129.86539423237926</v>
      </c>
      <c r="H502" s="3">
        <v>3</v>
      </c>
      <c r="I502" s="3">
        <v>140</v>
      </c>
      <c r="J502" s="49">
        <f t="shared" si="23"/>
        <v>3.1041574191151202</v>
      </c>
      <c r="K502" s="49">
        <f t="shared" si="24"/>
        <v>2.0044126271315847</v>
      </c>
      <c r="L502" s="49">
        <f t="shared" si="25"/>
        <v>11.395849868806593</v>
      </c>
      <c r="M502" s="4"/>
    </row>
    <row r="503" spans="1:13" x14ac:dyDescent="0.35">
      <c r="A503" s="4"/>
      <c r="B503" s="10" t="s">
        <v>8</v>
      </c>
      <c r="C503" s="76" t="s">
        <v>256</v>
      </c>
      <c r="D503" s="3" t="s">
        <v>57</v>
      </c>
      <c r="E503" s="36">
        <v>22.295175497119718</v>
      </c>
      <c r="F503" s="36">
        <v>9.0038464043408872</v>
      </c>
      <c r="G503" s="36">
        <v>157.58273355110401</v>
      </c>
      <c r="H503" s="3">
        <v>3</v>
      </c>
      <c r="I503" s="3">
        <v>141</v>
      </c>
      <c r="J503" s="49">
        <f t="shared" si="23"/>
        <v>3.104370309639386</v>
      </c>
      <c r="K503" s="49">
        <f t="shared" si="24"/>
        <v>2.1976518642962417</v>
      </c>
      <c r="L503" s="49">
        <f t="shared" si="25"/>
        <v>12.553196148834129</v>
      </c>
      <c r="M503" s="4"/>
    </row>
    <row r="504" spans="1:13" x14ac:dyDescent="0.35">
      <c r="A504" s="4"/>
      <c r="B504" s="10" t="s">
        <v>8</v>
      </c>
      <c r="C504" s="76" t="s">
        <v>237</v>
      </c>
      <c r="D504" s="3" t="s">
        <v>57</v>
      </c>
      <c r="E504" s="36">
        <v>22.297548081514762</v>
      </c>
      <c r="F504" s="36">
        <v>10.399078088817623</v>
      </c>
      <c r="G504" s="36">
        <v>182.02104579573754</v>
      </c>
      <c r="H504" s="3">
        <v>3</v>
      </c>
      <c r="I504" s="3">
        <v>142</v>
      </c>
      <c r="J504" s="49">
        <f t="shared" si="23"/>
        <v>3.1044767209193833</v>
      </c>
      <c r="K504" s="49">
        <f t="shared" si="24"/>
        <v>2.341717156912102</v>
      </c>
      <c r="L504" s="49">
        <f t="shared" si="25"/>
        <v>13.491517549769467</v>
      </c>
      <c r="M504" s="4"/>
    </row>
    <row r="505" spans="1:13" x14ac:dyDescent="0.35">
      <c r="A505" s="4"/>
      <c r="B505" s="10" t="s">
        <v>8</v>
      </c>
      <c r="C505" s="76" t="s">
        <v>255</v>
      </c>
      <c r="D505" s="3" t="s">
        <v>57</v>
      </c>
      <c r="E505" s="36">
        <v>22.33754743585494</v>
      </c>
      <c r="F505" s="36">
        <v>9.8020214795965259</v>
      </c>
      <c r="G505" s="36">
        <v>171.87819901768881</v>
      </c>
      <c r="H505" s="3">
        <v>3</v>
      </c>
      <c r="I505" s="3">
        <v>143</v>
      </c>
      <c r="J505" s="49">
        <f t="shared" si="23"/>
        <v>3.1062690040806027</v>
      </c>
      <c r="K505" s="49">
        <f t="shared" si="24"/>
        <v>2.2825886378333045</v>
      </c>
      <c r="L505" s="49">
        <f t="shared" si="25"/>
        <v>13.110232607306738</v>
      </c>
      <c r="M505" s="4"/>
    </row>
    <row r="506" spans="1:13" x14ac:dyDescent="0.35">
      <c r="A506" s="4"/>
      <c r="B506" s="10" t="s">
        <v>8</v>
      </c>
      <c r="C506" s="76" t="s">
        <v>237</v>
      </c>
      <c r="D506" s="3" t="s">
        <v>57</v>
      </c>
      <c r="E506" s="36">
        <v>22.36358257189838</v>
      </c>
      <c r="F506" s="36">
        <v>10.088587616292068</v>
      </c>
      <c r="G506" s="36">
        <v>177.10931531976161</v>
      </c>
      <c r="H506" s="3">
        <v>3</v>
      </c>
      <c r="I506" s="3">
        <v>144</v>
      </c>
      <c r="J506" s="49">
        <f t="shared" si="23"/>
        <v>3.1074338578094824</v>
      </c>
      <c r="K506" s="49">
        <f t="shared" si="24"/>
        <v>2.3114048460038843</v>
      </c>
      <c r="L506" s="49">
        <f t="shared" si="25"/>
        <v>13.308242382815306</v>
      </c>
      <c r="M506" s="4"/>
    </row>
    <row r="507" spans="1:13" x14ac:dyDescent="0.35">
      <c r="A507" s="4"/>
      <c r="B507" s="10" t="s">
        <v>8</v>
      </c>
      <c r="C507" s="76" t="s">
        <v>255</v>
      </c>
      <c r="D507" s="3" t="s">
        <v>57</v>
      </c>
      <c r="E507" s="36">
        <v>22.371564550796133</v>
      </c>
      <c r="F507" s="36">
        <v>8.040959212568568</v>
      </c>
      <c r="G507" s="36">
        <v>141.21273788832281</v>
      </c>
      <c r="H507" s="3">
        <v>3</v>
      </c>
      <c r="I507" s="3">
        <v>145</v>
      </c>
      <c r="J507" s="49">
        <f t="shared" si="23"/>
        <v>3.1077907127432804</v>
      </c>
      <c r="K507" s="49">
        <f t="shared" si="24"/>
        <v>2.0845483811204359</v>
      </c>
      <c r="L507" s="49">
        <f t="shared" si="25"/>
        <v>11.88329659178474</v>
      </c>
      <c r="M507" s="4"/>
    </row>
    <row r="508" spans="1:13" x14ac:dyDescent="0.35">
      <c r="A508" s="4"/>
      <c r="B508" s="10" t="s">
        <v>8</v>
      </c>
      <c r="C508" s="76" t="s">
        <v>256</v>
      </c>
      <c r="D508" s="3" t="s">
        <v>57</v>
      </c>
      <c r="E508" s="36">
        <v>22.376588780478599</v>
      </c>
      <c r="F508" s="36">
        <v>10.401621272540853</v>
      </c>
      <c r="G508" s="36">
        <v>182.71094946475125</v>
      </c>
      <c r="H508" s="3">
        <v>3</v>
      </c>
      <c r="I508" s="3">
        <v>146</v>
      </c>
      <c r="J508" s="49">
        <f t="shared" si="23"/>
        <v>3.1080152685888094</v>
      </c>
      <c r="K508" s="49">
        <f t="shared" si="24"/>
        <v>2.3419616855879624</v>
      </c>
      <c r="L508" s="49">
        <f t="shared" si="25"/>
        <v>13.51706142120954</v>
      </c>
      <c r="M508" s="4"/>
    </row>
    <row r="509" spans="1:13" x14ac:dyDescent="0.35">
      <c r="A509" s="4"/>
      <c r="B509" s="10" t="s">
        <v>8</v>
      </c>
      <c r="C509" s="76" t="s">
        <v>256</v>
      </c>
      <c r="D509" s="3" t="s">
        <v>57</v>
      </c>
      <c r="E509" s="36">
        <v>22.429717462616047</v>
      </c>
      <c r="F509" s="36">
        <v>10.695618266512538</v>
      </c>
      <c r="G509" s="36">
        <v>188.32126120760907</v>
      </c>
      <c r="H509" s="3">
        <v>3</v>
      </c>
      <c r="I509" s="3">
        <v>147</v>
      </c>
      <c r="J509" s="49">
        <f t="shared" si="23"/>
        <v>3.1103867520468986</v>
      </c>
      <c r="K509" s="49">
        <f t="shared" si="24"/>
        <v>2.3698341497940758</v>
      </c>
      <c r="L509" s="49">
        <f t="shared" si="25"/>
        <v>13.723019391067298</v>
      </c>
      <c r="M509" s="4"/>
    </row>
    <row r="510" spans="1:13" x14ac:dyDescent="0.35">
      <c r="A510" s="4"/>
      <c r="B510" s="10" t="s">
        <v>8</v>
      </c>
      <c r="C510" s="76" t="s">
        <v>237</v>
      </c>
      <c r="D510" s="3" t="s">
        <v>57</v>
      </c>
      <c r="E510" s="36">
        <v>22.502417658014505</v>
      </c>
      <c r="F510" s="36">
        <v>7.0234784860777024</v>
      </c>
      <c r="G510" s="36">
        <v>124.0655183500529</v>
      </c>
      <c r="H510" s="3">
        <v>3</v>
      </c>
      <c r="I510" s="3">
        <v>148</v>
      </c>
      <c r="J510" s="49">
        <f t="shared" si="23"/>
        <v>3.1136227549051902</v>
      </c>
      <c r="K510" s="49">
        <f t="shared" si="24"/>
        <v>1.9492586061500436</v>
      </c>
      <c r="L510" s="49">
        <f t="shared" si="25"/>
        <v>11.138470197924528</v>
      </c>
      <c r="M510" s="4"/>
    </row>
    <row r="511" spans="1:13" x14ac:dyDescent="0.35">
      <c r="A511" s="4"/>
      <c r="B511" s="10" t="s">
        <v>8</v>
      </c>
      <c r="C511" s="76" t="s">
        <v>256</v>
      </c>
      <c r="D511" s="3" t="s">
        <v>57</v>
      </c>
      <c r="E511" s="36">
        <v>22.514462584219302</v>
      </c>
      <c r="F511" s="36">
        <v>9.1827338018637104</v>
      </c>
      <c r="G511" s="36">
        <v>162.2942885332815</v>
      </c>
      <c r="H511" s="3">
        <v>3</v>
      </c>
      <c r="I511" s="3">
        <v>149</v>
      </c>
      <c r="J511" s="49">
        <f t="shared" si="23"/>
        <v>3.1141578842356736</v>
      </c>
      <c r="K511" s="49">
        <f t="shared" si="24"/>
        <v>2.2173249600661387</v>
      </c>
      <c r="L511" s="49">
        <f t="shared" si="25"/>
        <v>12.739477561237804</v>
      </c>
      <c r="M511" s="4"/>
    </row>
    <row r="512" spans="1:13" x14ac:dyDescent="0.35">
      <c r="A512" s="4"/>
      <c r="B512" s="10" t="s">
        <v>8</v>
      </c>
      <c r="C512" s="76" t="s">
        <v>255</v>
      </c>
      <c r="D512" s="3" t="s">
        <v>57</v>
      </c>
      <c r="E512" s="36">
        <v>22.532077699513756</v>
      </c>
      <c r="F512" s="36">
        <v>8.8669400060426913</v>
      </c>
      <c r="G512" s="36">
        <v>156.8356062208685</v>
      </c>
      <c r="H512" s="3">
        <v>3</v>
      </c>
      <c r="I512" s="3">
        <v>150</v>
      </c>
      <c r="J512" s="49">
        <f t="shared" si="23"/>
        <v>3.1149399694338427</v>
      </c>
      <c r="K512" s="49">
        <f t="shared" si="24"/>
        <v>2.182329754393554</v>
      </c>
      <c r="L512" s="49">
        <f t="shared" si="25"/>
        <v>12.523402342050202</v>
      </c>
      <c r="M512" s="4"/>
    </row>
    <row r="513" spans="1:13" x14ac:dyDescent="0.35">
      <c r="A513" s="4"/>
      <c r="B513" s="10" t="s">
        <v>8</v>
      </c>
      <c r="C513" s="76" t="s">
        <v>255</v>
      </c>
      <c r="D513" s="3" t="s">
        <v>57</v>
      </c>
      <c r="E513" s="36">
        <v>22.62023984091477</v>
      </c>
      <c r="F513" s="36">
        <v>8.594278623972782</v>
      </c>
      <c r="G513" s="36">
        <v>152.60764533112038</v>
      </c>
      <c r="H513" s="3">
        <v>3</v>
      </c>
      <c r="I513" s="3">
        <v>151</v>
      </c>
      <c r="J513" s="49">
        <f t="shared" si="23"/>
        <v>3.1188450736783926</v>
      </c>
      <c r="K513" s="49">
        <f t="shared" si="24"/>
        <v>2.1510967055827637</v>
      </c>
      <c r="L513" s="49">
        <f t="shared" si="25"/>
        <v>12.353446698436853</v>
      </c>
      <c r="M513" s="4"/>
    </row>
    <row r="514" spans="1:13" x14ac:dyDescent="0.35">
      <c r="A514" s="4"/>
      <c r="B514" s="10" t="s">
        <v>8</v>
      </c>
      <c r="C514" s="76" t="s">
        <v>256</v>
      </c>
      <c r="D514" s="3" t="s">
        <v>57</v>
      </c>
      <c r="E514" s="36">
        <v>22.637480545794183</v>
      </c>
      <c r="F514" s="36">
        <v>11.237683262739568</v>
      </c>
      <c r="G514" s="36">
        <v>199.69837644845015</v>
      </c>
      <c r="H514" s="3">
        <v>3</v>
      </c>
      <c r="I514" s="3">
        <v>152</v>
      </c>
      <c r="J514" s="49">
        <f t="shared" si="23"/>
        <v>3.1196069638295572</v>
      </c>
      <c r="K514" s="49">
        <f t="shared" si="24"/>
        <v>2.4192727078062144</v>
      </c>
      <c r="L514" s="49">
        <f t="shared" si="25"/>
        <v>14.131467597119917</v>
      </c>
      <c r="M514" s="4"/>
    </row>
    <row r="515" spans="1:13" x14ac:dyDescent="0.35">
      <c r="A515" s="4"/>
      <c r="B515" s="10" t="s">
        <v>8</v>
      </c>
      <c r="C515" s="76" t="s">
        <v>256</v>
      </c>
      <c r="D515" s="3" t="s">
        <v>57</v>
      </c>
      <c r="E515" s="36">
        <v>22.645657982525996</v>
      </c>
      <c r="F515" s="36">
        <v>9.6140275162486706</v>
      </c>
      <c r="G515" s="36">
        <v>170.9070434895356</v>
      </c>
      <c r="H515" s="3">
        <v>3</v>
      </c>
      <c r="I515" s="3">
        <v>153</v>
      </c>
      <c r="J515" s="49">
        <f t="shared" si="23"/>
        <v>3.1199681330014153</v>
      </c>
      <c r="K515" s="49">
        <f t="shared" si="24"/>
        <v>2.2632232315696776</v>
      </c>
      <c r="L515" s="49">
        <f t="shared" si="25"/>
        <v>13.073142066448126</v>
      </c>
      <c r="M515" s="4"/>
    </row>
    <row r="516" spans="1:13" x14ac:dyDescent="0.35">
      <c r="A516" s="4"/>
      <c r="B516" s="10" t="s">
        <v>8</v>
      </c>
      <c r="C516" s="76" t="s">
        <v>255</v>
      </c>
      <c r="D516" s="3" t="s">
        <v>57</v>
      </c>
      <c r="E516" s="36">
        <v>22.738905546779339</v>
      </c>
      <c r="F516" s="36">
        <v>8.8482766723505435</v>
      </c>
      <c r="G516" s="36">
        <v>157.94210009091475</v>
      </c>
      <c r="H516" s="3">
        <v>3</v>
      </c>
      <c r="I516" s="3">
        <v>154</v>
      </c>
      <c r="J516" s="49">
        <f t="shared" ref="J516:J579" si="26">LN(E516)</f>
        <v>3.1240773581746781</v>
      </c>
      <c r="K516" s="49">
        <f t="shared" ref="K516:K579" si="27">LN(F516)</f>
        <v>2.1802227137701387</v>
      </c>
      <c r="L516" s="49">
        <f t="shared" ref="L516:L579" si="28">SQRT(G516)</f>
        <v>12.567501744217692</v>
      </c>
      <c r="M516" s="4"/>
    </row>
    <row r="517" spans="1:13" x14ac:dyDescent="0.35">
      <c r="A517" s="4"/>
      <c r="B517" s="10" t="s">
        <v>8</v>
      </c>
      <c r="C517" s="76" t="s">
        <v>256</v>
      </c>
      <c r="D517" s="3" t="s">
        <v>57</v>
      </c>
      <c r="E517" s="36">
        <v>22.764481664786473</v>
      </c>
      <c r="F517" s="36">
        <v>9.8746101233292816</v>
      </c>
      <c r="G517" s="36">
        <v>176.4604491630638</v>
      </c>
      <c r="H517" s="3">
        <v>3</v>
      </c>
      <c r="I517" s="3">
        <v>155</v>
      </c>
      <c r="J517" s="49">
        <f t="shared" si="26"/>
        <v>3.1252014995745956</v>
      </c>
      <c r="K517" s="49">
        <f t="shared" si="27"/>
        <v>2.2899668288259383</v>
      </c>
      <c r="L517" s="49">
        <f t="shared" si="28"/>
        <v>13.283841656804849</v>
      </c>
      <c r="M517" s="4"/>
    </row>
    <row r="518" spans="1:13" x14ac:dyDescent="0.35">
      <c r="A518" s="4"/>
      <c r="B518" s="10" t="s">
        <v>8</v>
      </c>
      <c r="C518" s="76" t="s">
        <v>256</v>
      </c>
      <c r="D518" s="3" t="s">
        <v>57</v>
      </c>
      <c r="E518" s="36">
        <v>22.820184606367338</v>
      </c>
      <c r="F518" s="36">
        <v>9.7918971648140349</v>
      </c>
      <c r="G518" s="36">
        <v>175.41052724388265</v>
      </c>
      <c r="H518" s="3">
        <v>3</v>
      </c>
      <c r="I518" s="3">
        <v>156</v>
      </c>
      <c r="J518" s="49">
        <f t="shared" si="26"/>
        <v>3.1276454340755002</v>
      </c>
      <c r="K518" s="49">
        <f t="shared" si="27"/>
        <v>2.2815552237554733</v>
      </c>
      <c r="L518" s="49">
        <f t="shared" si="28"/>
        <v>13.244263937413912</v>
      </c>
      <c r="M518" s="4"/>
    </row>
    <row r="519" spans="1:13" x14ac:dyDescent="0.35">
      <c r="A519" s="4"/>
      <c r="B519" s="10" t="s">
        <v>8</v>
      </c>
      <c r="C519" s="76" t="s">
        <v>256</v>
      </c>
      <c r="D519" s="3" t="s">
        <v>57</v>
      </c>
      <c r="E519" s="36">
        <v>22.834957860028819</v>
      </c>
      <c r="F519" s="36">
        <v>10.338493608654794</v>
      </c>
      <c r="G519" s="36">
        <v>185.32206672350046</v>
      </c>
      <c r="H519" s="3">
        <v>3</v>
      </c>
      <c r="I519" s="3">
        <v>157</v>
      </c>
      <c r="J519" s="49">
        <f t="shared" si="26"/>
        <v>3.1282926012237779</v>
      </c>
      <c r="K519" s="49">
        <f t="shared" si="27"/>
        <v>2.3358741726503225</v>
      </c>
      <c r="L519" s="49">
        <f t="shared" si="28"/>
        <v>13.613304768626186</v>
      </c>
      <c r="M519" s="4"/>
    </row>
    <row r="520" spans="1:13" x14ac:dyDescent="0.35">
      <c r="A520" s="4"/>
      <c r="B520" s="10" t="s">
        <v>8</v>
      </c>
      <c r="C520" s="76" t="s">
        <v>255</v>
      </c>
      <c r="D520" s="3" t="s">
        <v>57</v>
      </c>
      <c r="E520" s="36">
        <v>22.933779681364395</v>
      </c>
      <c r="F520" s="36">
        <v>10.327614685685834</v>
      </c>
      <c r="G520" s="36">
        <v>185.92822327090073</v>
      </c>
      <c r="H520" s="3">
        <v>3</v>
      </c>
      <c r="I520" s="3">
        <v>158</v>
      </c>
      <c r="J520" s="49">
        <f t="shared" si="26"/>
        <v>3.1326109189319813</v>
      </c>
      <c r="K520" s="49">
        <f t="shared" si="27"/>
        <v>2.3348213451107678</v>
      </c>
      <c r="L520" s="49">
        <f t="shared" si="28"/>
        <v>13.635549980506864</v>
      </c>
      <c r="M520" s="4"/>
    </row>
    <row r="521" spans="1:13" x14ac:dyDescent="0.35">
      <c r="A521" s="4"/>
      <c r="B521" s="10" t="s">
        <v>8</v>
      </c>
      <c r="C521" s="76" t="s">
        <v>234</v>
      </c>
      <c r="D521" s="3" t="s">
        <v>57</v>
      </c>
      <c r="E521" s="36">
        <v>22.938104225797325</v>
      </c>
      <c r="F521" s="36">
        <v>8.7536078315722534</v>
      </c>
      <c r="G521" s="36">
        <v>157.62106750200266</v>
      </c>
      <c r="H521" s="3">
        <v>3</v>
      </c>
      <c r="I521" s="3">
        <v>159</v>
      </c>
      <c r="J521" s="49">
        <f t="shared" si="26"/>
        <v>3.1327994677369309</v>
      </c>
      <c r="K521" s="49">
        <f t="shared" si="27"/>
        <v>2.1694659389957609</v>
      </c>
      <c r="L521" s="49">
        <f t="shared" si="28"/>
        <v>12.554722916177905</v>
      </c>
      <c r="M521" s="4"/>
    </row>
    <row r="522" spans="1:13" x14ac:dyDescent="0.35">
      <c r="A522" s="4"/>
      <c r="B522" s="10" t="s">
        <v>8</v>
      </c>
      <c r="C522" s="76" t="s">
        <v>255</v>
      </c>
      <c r="D522" s="3" t="s">
        <v>57</v>
      </c>
      <c r="E522" s="36">
        <v>23.000000010350004</v>
      </c>
      <c r="F522" s="36">
        <v>9.8444299015850358</v>
      </c>
      <c r="G522" s="36">
        <v>177.7411819531014</v>
      </c>
      <c r="H522" s="3">
        <v>3</v>
      </c>
      <c r="I522" s="3">
        <v>160</v>
      </c>
      <c r="J522" s="49">
        <f t="shared" si="26"/>
        <v>3.1354942163791497</v>
      </c>
      <c r="K522" s="49">
        <f t="shared" si="27"/>
        <v>2.2869058030080964</v>
      </c>
      <c r="L522" s="49">
        <f t="shared" si="28"/>
        <v>13.331960919275957</v>
      </c>
      <c r="M522" s="4"/>
    </row>
    <row r="523" spans="1:13" x14ac:dyDescent="0.35">
      <c r="A523" s="4"/>
      <c r="B523" s="10" t="s">
        <v>8</v>
      </c>
      <c r="C523" s="76" t="s">
        <v>256</v>
      </c>
      <c r="D523" s="3" t="s">
        <v>57</v>
      </c>
      <c r="E523" s="36">
        <v>23.129013175694638</v>
      </c>
      <c r="F523" s="36">
        <v>11.394289144867566</v>
      </c>
      <c r="G523" s="36">
        <v>206.87785105106332</v>
      </c>
      <c r="H523" s="3">
        <v>3</v>
      </c>
      <c r="I523" s="3">
        <v>161</v>
      </c>
      <c r="J523" s="49">
        <f t="shared" si="26"/>
        <v>3.1410878110744318</v>
      </c>
      <c r="K523" s="49">
        <f t="shared" si="27"/>
        <v>2.4331122776773735</v>
      </c>
      <c r="L523" s="49">
        <f t="shared" si="28"/>
        <v>14.383248974103985</v>
      </c>
      <c r="M523" s="4"/>
    </row>
    <row r="524" spans="1:13" x14ac:dyDescent="0.35">
      <c r="A524" s="4"/>
      <c r="B524" s="10" t="s">
        <v>8</v>
      </c>
      <c r="C524" s="76" t="s">
        <v>237</v>
      </c>
      <c r="D524" s="3" t="s">
        <v>57</v>
      </c>
      <c r="E524" s="36">
        <v>23.133587064734396</v>
      </c>
      <c r="F524" s="36">
        <v>9.9738884137296537</v>
      </c>
      <c r="G524" s="36">
        <v>181.12447555447406</v>
      </c>
      <c r="H524" s="3">
        <v>3</v>
      </c>
      <c r="I524" s="3">
        <v>162</v>
      </c>
      <c r="J524" s="49">
        <f t="shared" si="26"/>
        <v>3.1412855470006829</v>
      </c>
      <c r="K524" s="49">
        <f t="shared" si="27"/>
        <v>2.2999705193462541</v>
      </c>
      <c r="L524" s="49">
        <f t="shared" si="28"/>
        <v>13.45824934954298</v>
      </c>
      <c r="M524" s="4"/>
    </row>
    <row r="525" spans="1:13" x14ac:dyDescent="0.35">
      <c r="A525" s="4"/>
      <c r="B525" s="10" t="s">
        <v>8</v>
      </c>
      <c r="C525" s="76" t="s">
        <v>237</v>
      </c>
      <c r="D525" s="3" t="s">
        <v>57</v>
      </c>
      <c r="E525" s="36">
        <v>23.143589295570884</v>
      </c>
      <c r="F525" s="36">
        <v>10.00764333347955</v>
      </c>
      <c r="G525" s="36">
        <v>181.81603789438779</v>
      </c>
      <c r="H525" s="3">
        <v>3</v>
      </c>
      <c r="I525" s="3">
        <v>163</v>
      </c>
      <c r="J525" s="49">
        <f t="shared" si="26"/>
        <v>3.1417178219050275</v>
      </c>
      <c r="K525" s="49">
        <f t="shared" si="27"/>
        <v>2.3033491343880246</v>
      </c>
      <c r="L525" s="49">
        <f t="shared" si="28"/>
        <v>13.483917750208498</v>
      </c>
      <c r="M525" s="4"/>
    </row>
    <row r="526" spans="1:13" x14ac:dyDescent="0.35">
      <c r="A526" s="4"/>
      <c r="B526" s="10" t="s">
        <v>8</v>
      </c>
      <c r="C526" s="76" t="s">
        <v>255</v>
      </c>
      <c r="D526" s="3" t="s">
        <v>57</v>
      </c>
      <c r="E526" s="36">
        <v>23.154158384240695</v>
      </c>
      <c r="F526" s="36">
        <v>9.1553290533676641</v>
      </c>
      <c r="G526" s="36">
        <v>166.40739208478954</v>
      </c>
      <c r="H526" s="3">
        <v>3</v>
      </c>
      <c r="I526" s="3">
        <v>164</v>
      </c>
      <c r="J526" s="49">
        <f t="shared" si="26"/>
        <v>3.1421743922300682</v>
      </c>
      <c r="K526" s="49">
        <f t="shared" si="27"/>
        <v>2.2143361199565459</v>
      </c>
      <c r="L526" s="49">
        <f t="shared" si="28"/>
        <v>12.899898917619065</v>
      </c>
      <c r="M526" s="4"/>
    </row>
    <row r="527" spans="1:13" x14ac:dyDescent="0.35">
      <c r="A527" s="4"/>
      <c r="B527" s="10" t="s">
        <v>8</v>
      </c>
      <c r="C527" s="76" t="s">
        <v>234</v>
      </c>
      <c r="D527" s="3" t="s">
        <v>57</v>
      </c>
      <c r="E527" s="36">
        <v>23.234554019517141</v>
      </c>
      <c r="F527" s="36">
        <v>11.086023863884199</v>
      </c>
      <c r="G527" s="36">
        <v>202.19937395675274</v>
      </c>
      <c r="H527" s="3">
        <v>3</v>
      </c>
      <c r="I527" s="3">
        <v>165</v>
      </c>
      <c r="J527" s="49">
        <f t="shared" si="26"/>
        <v>3.145640568013031</v>
      </c>
      <c r="K527" s="49">
        <f t="shared" si="27"/>
        <v>2.4056852036097829</v>
      </c>
      <c r="L527" s="49">
        <f t="shared" si="28"/>
        <v>14.219682625036071</v>
      </c>
      <c r="M527" s="4"/>
    </row>
    <row r="528" spans="1:13" x14ac:dyDescent="0.35">
      <c r="A528" s="4"/>
      <c r="B528" s="10" t="s">
        <v>8</v>
      </c>
      <c r="C528" s="76" t="s">
        <v>256</v>
      </c>
      <c r="D528" s="3" t="s">
        <v>57</v>
      </c>
      <c r="E528" s="36">
        <v>23.234554019517141</v>
      </c>
      <c r="F528" s="36">
        <v>11.514366032019417</v>
      </c>
      <c r="G528" s="36">
        <v>210.01196026358699</v>
      </c>
      <c r="H528" s="3">
        <v>3</v>
      </c>
      <c r="I528" s="3">
        <v>166</v>
      </c>
      <c r="J528" s="49">
        <f t="shared" si="26"/>
        <v>3.145640568013031</v>
      </c>
      <c r="K528" s="49">
        <f t="shared" si="27"/>
        <v>2.4435954759184981</v>
      </c>
      <c r="L528" s="49">
        <f t="shared" si="28"/>
        <v>14.491789408612968</v>
      </c>
      <c r="M528" s="4"/>
    </row>
    <row r="529" spans="1:13" x14ac:dyDescent="0.35">
      <c r="A529" s="4"/>
      <c r="B529" s="10" t="s">
        <v>8</v>
      </c>
      <c r="C529" s="76" t="s">
        <v>237</v>
      </c>
      <c r="D529" s="3" t="s">
        <v>57</v>
      </c>
      <c r="E529" s="36">
        <v>23.238253494744715</v>
      </c>
      <c r="F529" s="36">
        <v>11.456793841129041</v>
      </c>
      <c r="G529" s="36">
        <v>208.99516542099155</v>
      </c>
      <c r="H529" s="3">
        <v>3</v>
      </c>
      <c r="I529" s="3">
        <v>167</v>
      </c>
      <c r="J529" s="49">
        <f t="shared" si="26"/>
        <v>3.1457997783312046</v>
      </c>
      <c r="K529" s="49">
        <f t="shared" si="27"/>
        <v>2.4385829026088088</v>
      </c>
      <c r="L529" s="49">
        <f t="shared" si="28"/>
        <v>14.456665086422648</v>
      </c>
      <c r="M529" s="4"/>
    </row>
    <row r="530" spans="1:13" x14ac:dyDescent="0.35">
      <c r="A530" s="4"/>
      <c r="B530" s="10" t="s">
        <v>8</v>
      </c>
      <c r="C530" s="76" t="s">
        <v>255</v>
      </c>
      <c r="D530" s="3" t="s">
        <v>57</v>
      </c>
      <c r="E530" s="36">
        <v>23.293107360082125</v>
      </c>
      <c r="F530" s="36">
        <v>9.4110480330147652</v>
      </c>
      <c r="G530" s="36">
        <v>172.08185348006356</v>
      </c>
      <c r="H530" s="3">
        <v>3</v>
      </c>
      <c r="I530" s="3">
        <v>168</v>
      </c>
      <c r="J530" s="49">
        <f t="shared" si="26"/>
        <v>3.1481574953521543</v>
      </c>
      <c r="K530" s="49">
        <f t="shared" si="27"/>
        <v>2.2418843217861384</v>
      </c>
      <c r="L530" s="49">
        <f t="shared" si="28"/>
        <v>13.117997312092404</v>
      </c>
      <c r="M530" s="4"/>
    </row>
    <row r="531" spans="1:13" x14ac:dyDescent="0.35">
      <c r="A531" s="4"/>
      <c r="B531" s="10" t="s">
        <v>8</v>
      </c>
      <c r="C531" s="76" t="s">
        <v>237</v>
      </c>
      <c r="D531" s="3" t="s">
        <v>57</v>
      </c>
      <c r="E531" s="36">
        <v>23.298500498713178</v>
      </c>
      <c r="F531" s="36">
        <v>9.5144692485431168</v>
      </c>
      <c r="G531" s="36">
        <v>174.01320022775582</v>
      </c>
      <c r="H531" s="3">
        <v>3</v>
      </c>
      <c r="I531" s="3">
        <v>169</v>
      </c>
      <c r="J531" s="49">
        <f t="shared" si="26"/>
        <v>3.1483890022222965</v>
      </c>
      <c r="K531" s="49">
        <f t="shared" si="27"/>
        <v>2.2528137186923876</v>
      </c>
      <c r="L531" s="49">
        <f t="shared" si="28"/>
        <v>13.191406302125479</v>
      </c>
      <c r="M531" s="4"/>
    </row>
    <row r="532" spans="1:13" x14ac:dyDescent="0.35">
      <c r="A532" s="4"/>
      <c r="B532" s="10" t="s">
        <v>8</v>
      </c>
      <c r="C532" s="76" t="s">
        <v>256</v>
      </c>
      <c r="D532" s="3" t="s">
        <v>57</v>
      </c>
      <c r="E532" s="36">
        <v>23.312119712482378</v>
      </c>
      <c r="F532" s="36">
        <v>10.897729126147542</v>
      </c>
      <c r="G532" s="36">
        <v>199.42859529662164</v>
      </c>
      <c r="H532" s="3">
        <v>3</v>
      </c>
      <c r="I532" s="3">
        <v>170</v>
      </c>
      <c r="J532" s="49">
        <f t="shared" si="26"/>
        <v>3.1489733846696901</v>
      </c>
      <c r="K532" s="49">
        <f t="shared" si="27"/>
        <v>2.3885544304792359</v>
      </c>
      <c r="L532" s="49">
        <f t="shared" si="28"/>
        <v>14.121918966508115</v>
      </c>
      <c r="M532" s="4"/>
    </row>
    <row r="533" spans="1:13" x14ac:dyDescent="0.35">
      <c r="A533" s="4"/>
      <c r="B533" s="10" t="s">
        <v>8</v>
      </c>
      <c r="C533" s="76" t="s">
        <v>255</v>
      </c>
      <c r="D533" s="3" t="s">
        <v>57</v>
      </c>
      <c r="E533" s="36">
        <v>23.42163530784552</v>
      </c>
      <c r="F533" s="36">
        <v>11.528140575114803</v>
      </c>
      <c r="G533" s="36">
        <v>211.95620489741364</v>
      </c>
      <c r="H533" s="3">
        <v>3</v>
      </c>
      <c r="I533" s="3">
        <v>171</v>
      </c>
      <c r="J533" s="49">
        <f t="shared" si="26"/>
        <v>3.1536601810028451</v>
      </c>
      <c r="K533" s="49">
        <f t="shared" si="27"/>
        <v>2.4447910528555923</v>
      </c>
      <c r="L533" s="49">
        <f t="shared" si="28"/>
        <v>14.558715770884932</v>
      </c>
      <c r="M533" s="4"/>
    </row>
    <row r="534" spans="1:13" x14ac:dyDescent="0.35">
      <c r="A534" s="4"/>
      <c r="B534" s="10" t="s">
        <v>8</v>
      </c>
      <c r="C534" s="76" t="s">
        <v>234</v>
      </c>
      <c r="D534" s="3" t="s">
        <v>57</v>
      </c>
      <c r="E534" s="36">
        <v>23.577524265713521</v>
      </c>
      <c r="F534" s="36">
        <v>10.697472837216852</v>
      </c>
      <c r="G534" s="36">
        <v>197.99264144001393</v>
      </c>
      <c r="H534" s="3">
        <v>3</v>
      </c>
      <c r="I534" s="3">
        <v>172</v>
      </c>
      <c r="J534" s="49">
        <f t="shared" si="26"/>
        <v>3.160293896624792</v>
      </c>
      <c r="K534" s="49">
        <f t="shared" si="27"/>
        <v>2.3700075301344827</v>
      </c>
      <c r="L534" s="49">
        <f t="shared" si="28"/>
        <v>14.070985801997454</v>
      </c>
      <c r="M534" s="4"/>
    </row>
    <row r="535" spans="1:13" x14ac:dyDescent="0.35">
      <c r="A535" s="4"/>
      <c r="B535" s="10" t="s">
        <v>8</v>
      </c>
      <c r="C535" s="76" t="s">
        <v>256</v>
      </c>
      <c r="D535" s="3" t="s">
        <v>57</v>
      </c>
      <c r="E535" s="36">
        <v>23.691116489206291</v>
      </c>
      <c r="F535" s="36">
        <v>10.080719224909442</v>
      </c>
      <c r="G535" s="36">
        <v>187.47644236006411</v>
      </c>
      <c r="H535" s="3">
        <v>3</v>
      </c>
      <c r="I535" s="3">
        <v>173</v>
      </c>
      <c r="J535" s="49">
        <f t="shared" si="26"/>
        <v>3.1651001461950727</v>
      </c>
      <c r="K535" s="49">
        <f t="shared" si="27"/>
        <v>2.3106246117753368</v>
      </c>
      <c r="L535" s="49">
        <f t="shared" si="28"/>
        <v>13.692203707222008</v>
      </c>
      <c r="M535" s="4"/>
    </row>
    <row r="536" spans="1:13" x14ac:dyDescent="0.35">
      <c r="A536" s="4"/>
      <c r="B536" s="10" t="s">
        <v>8</v>
      </c>
      <c r="C536" s="76" t="s">
        <v>237</v>
      </c>
      <c r="D536" s="3" t="s">
        <v>57</v>
      </c>
      <c r="E536" s="36">
        <v>23.749657902960241</v>
      </c>
      <c r="F536" s="36">
        <v>10.505361731007952</v>
      </c>
      <c r="G536" s="36">
        <v>195.85651659775692</v>
      </c>
      <c r="H536" s="3">
        <v>3</v>
      </c>
      <c r="I536" s="3">
        <v>174</v>
      </c>
      <c r="J536" s="49">
        <f t="shared" si="26"/>
        <v>3.1675681262910258</v>
      </c>
      <c r="K536" s="49">
        <f t="shared" si="27"/>
        <v>2.351885767879081</v>
      </c>
      <c r="L536" s="49">
        <f t="shared" si="28"/>
        <v>13.994874654592548</v>
      </c>
      <c r="M536" s="4"/>
    </row>
    <row r="537" spans="1:13" x14ac:dyDescent="0.35">
      <c r="A537" s="4"/>
      <c r="B537" s="10" t="s">
        <v>8</v>
      </c>
      <c r="C537" s="76" t="s">
        <v>237</v>
      </c>
      <c r="D537" s="3" t="s">
        <v>57</v>
      </c>
      <c r="E537" s="36">
        <v>23.764966347720684</v>
      </c>
      <c r="F537" s="36">
        <v>9.8558421805254106</v>
      </c>
      <c r="G537" s="36">
        <v>183.86564983267647</v>
      </c>
      <c r="H537" s="3">
        <v>3</v>
      </c>
      <c r="I537" s="3">
        <v>175</v>
      </c>
      <c r="J537" s="49">
        <f t="shared" si="26"/>
        <v>3.1682124940212373</v>
      </c>
      <c r="K537" s="49">
        <f t="shared" si="27"/>
        <v>2.2880643941351018</v>
      </c>
      <c r="L537" s="49">
        <f t="shared" si="28"/>
        <v>13.559706849068547</v>
      </c>
      <c r="M537" s="4"/>
    </row>
    <row r="538" spans="1:13" x14ac:dyDescent="0.35">
      <c r="A538" s="4"/>
      <c r="B538" s="10" t="s">
        <v>8</v>
      </c>
      <c r="C538" s="76" t="s">
        <v>255</v>
      </c>
      <c r="D538" s="3" t="s">
        <v>57</v>
      </c>
      <c r="E538" s="36">
        <v>23.842747859918099</v>
      </c>
      <c r="F538" s="36">
        <v>9.0353707767569862</v>
      </c>
      <c r="G538" s="36">
        <v>169.11103279210499</v>
      </c>
      <c r="H538" s="3">
        <v>3</v>
      </c>
      <c r="I538" s="3">
        <v>176</v>
      </c>
      <c r="J538" s="49">
        <f t="shared" si="26"/>
        <v>3.1714800981353855</v>
      </c>
      <c r="K538" s="49">
        <f t="shared" si="27"/>
        <v>2.2011469610280612</v>
      </c>
      <c r="L538" s="49">
        <f t="shared" si="28"/>
        <v>13.004269790807363</v>
      </c>
      <c r="M538" s="4"/>
    </row>
    <row r="539" spans="1:13" x14ac:dyDescent="0.35">
      <c r="A539" s="4"/>
      <c r="B539" s="10" t="s">
        <v>8</v>
      </c>
      <c r="C539" s="76" t="s">
        <v>256</v>
      </c>
      <c r="D539" s="3" t="s">
        <v>57</v>
      </c>
      <c r="E539" s="36">
        <v>23.926910070363192</v>
      </c>
      <c r="F539" s="36">
        <v>9.6140275162486706</v>
      </c>
      <c r="G539" s="36">
        <v>180.57666785929416</v>
      </c>
      <c r="H539" s="3">
        <v>3</v>
      </c>
      <c r="I539" s="3">
        <v>177</v>
      </c>
      <c r="J539" s="49">
        <f t="shared" si="26"/>
        <v>3.1750037699041713</v>
      </c>
      <c r="K539" s="49">
        <f t="shared" si="27"/>
        <v>2.2632232315696776</v>
      </c>
      <c r="L539" s="49">
        <f t="shared" si="28"/>
        <v>13.437881821897905</v>
      </c>
      <c r="M539" s="4"/>
    </row>
    <row r="540" spans="1:13" x14ac:dyDescent="0.35">
      <c r="A540" s="4"/>
      <c r="B540" s="10" t="s">
        <v>8</v>
      </c>
      <c r="C540" s="76" t="s">
        <v>255</v>
      </c>
      <c r="D540" s="3" t="s">
        <v>57</v>
      </c>
      <c r="E540" s="36">
        <v>23.985427357413727</v>
      </c>
      <c r="F540" s="36">
        <v>13.208489700076152</v>
      </c>
      <c r="G540" s="36">
        <v>248.69684710882433</v>
      </c>
      <c r="H540" s="3">
        <v>3</v>
      </c>
      <c r="I540" s="3">
        <v>178</v>
      </c>
      <c r="J540" s="49">
        <f t="shared" si="26"/>
        <v>3.1774464524902588</v>
      </c>
      <c r="K540" s="49">
        <f t="shared" si="27"/>
        <v>2.5808597819508305</v>
      </c>
      <c r="L540" s="49">
        <f t="shared" si="28"/>
        <v>15.770125145629768</v>
      </c>
      <c r="M540" s="4"/>
    </row>
    <row r="541" spans="1:13" x14ac:dyDescent="0.35">
      <c r="A541" s="4"/>
      <c r="B541" s="10" t="s">
        <v>8</v>
      </c>
      <c r="C541" s="76" t="s">
        <v>237</v>
      </c>
      <c r="D541" s="3" t="s">
        <v>57</v>
      </c>
      <c r="E541" s="36">
        <v>24.012704981299986</v>
      </c>
      <c r="F541" s="36">
        <v>10.189025963919939</v>
      </c>
      <c r="G541" s="36">
        <v>192.06286849695596</v>
      </c>
      <c r="H541" s="3">
        <v>3</v>
      </c>
      <c r="I541" s="3">
        <v>179</v>
      </c>
      <c r="J541" s="49">
        <f t="shared" si="26"/>
        <v>3.178583064499676</v>
      </c>
      <c r="K541" s="49">
        <f t="shared" si="27"/>
        <v>2.32131125521934</v>
      </c>
      <c r="L541" s="49">
        <f t="shared" si="28"/>
        <v>13.858674846353672</v>
      </c>
      <c r="M541" s="4"/>
    </row>
    <row r="542" spans="1:13" x14ac:dyDescent="0.35">
      <c r="A542" s="4"/>
      <c r="B542" s="10" t="s">
        <v>8</v>
      </c>
      <c r="C542" s="76" t="s">
        <v>256</v>
      </c>
      <c r="D542" s="3" t="s">
        <v>57</v>
      </c>
      <c r="E542" s="36">
        <v>24.122877637705706</v>
      </c>
      <c r="F542" s="36">
        <v>9.6524673055055263</v>
      </c>
      <c r="G542" s="36">
        <v>182.78355085444178</v>
      </c>
      <c r="H542" s="3">
        <v>3</v>
      </c>
      <c r="I542" s="3">
        <v>180</v>
      </c>
      <c r="J542" s="49">
        <f t="shared" si="26"/>
        <v>3.1831606697885455</v>
      </c>
      <c r="K542" s="49">
        <f t="shared" si="27"/>
        <v>2.2672135619975031</v>
      </c>
      <c r="L542" s="49">
        <f t="shared" si="28"/>
        <v>13.519746700824014</v>
      </c>
      <c r="M542" s="4"/>
    </row>
    <row r="543" spans="1:13" x14ac:dyDescent="0.35">
      <c r="A543" s="4"/>
      <c r="B543" s="10" t="s">
        <v>8</v>
      </c>
      <c r="C543" s="76" t="s">
        <v>256</v>
      </c>
      <c r="D543" s="3" t="s">
        <v>57</v>
      </c>
      <c r="E543" s="36">
        <v>24.12397408230596</v>
      </c>
      <c r="F543" s="36">
        <v>9.9513215247587059</v>
      </c>
      <c r="G543" s="36">
        <v>188.45135670015836</v>
      </c>
      <c r="H543" s="3">
        <v>3</v>
      </c>
      <c r="I543" s="3">
        <v>181</v>
      </c>
      <c r="J543" s="49">
        <f t="shared" si="26"/>
        <v>3.1832061212350693</v>
      </c>
      <c r="K543" s="49">
        <f t="shared" si="27"/>
        <v>2.2977053589098273</v>
      </c>
      <c r="L543" s="49">
        <f t="shared" si="28"/>
        <v>13.727758618950086</v>
      </c>
      <c r="M543" s="4"/>
    </row>
    <row r="544" spans="1:13" x14ac:dyDescent="0.35">
      <c r="A544" s="4"/>
      <c r="B544" s="10" t="s">
        <v>8</v>
      </c>
      <c r="C544" s="76" t="s">
        <v>255</v>
      </c>
      <c r="D544" s="3" t="s">
        <v>57</v>
      </c>
      <c r="E544" s="36">
        <v>24.237460686480944</v>
      </c>
      <c r="F544" s="36">
        <v>11.002200921131353</v>
      </c>
      <c r="G544" s="36">
        <v>209.33234864818817</v>
      </c>
      <c r="H544" s="3">
        <v>3</v>
      </c>
      <c r="I544" s="3">
        <v>182</v>
      </c>
      <c r="J544" s="49">
        <f t="shared" si="26"/>
        <v>3.1878993985553223</v>
      </c>
      <c r="K544" s="49">
        <f t="shared" si="27"/>
        <v>2.3980953365235025</v>
      </c>
      <c r="L544" s="49">
        <f t="shared" si="28"/>
        <v>14.468322247178079</v>
      </c>
      <c r="M544" s="4"/>
    </row>
    <row r="545" spans="1:13" x14ac:dyDescent="0.35">
      <c r="A545" s="4"/>
      <c r="B545" s="10" t="s">
        <v>8</v>
      </c>
      <c r="C545" s="76" t="s">
        <v>256</v>
      </c>
      <c r="D545" s="3" t="s">
        <v>57</v>
      </c>
      <c r="E545" s="36">
        <v>24.293052515711921</v>
      </c>
      <c r="F545" s="36">
        <v>10.337214329604095</v>
      </c>
      <c r="G545" s="36">
        <v>197.13115510156504</v>
      </c>
      <c r="H545" s="3">
        <v>3</v>
      </c>
      <c r="I545" s="3">
        <v>183</v>
      </c>
      <c r="J545" s="49">
        <f t="shared" si="26"/>
        <v>3.1901904047647482</v>
      </c>
      <c r="K545" s="49">
        <f t="shared" si="27"/>
        <v>2.3357504255886838</v>
      </c>
      <c r="L545" s="49">
        <f t="shared" si="28"/>
        <v>14.040340277271239</v>
      </c>
      <c r="M545" s="4"/>
    </row>
    <row r="546" spans="1:13" x14ac:dyDescent="0.35">
      <c r="A546" s="4"/>
      <c r="B546" s="10" t="s">
        <v>8</v>
      </c>
      <c r="C546" s="76" t="s">
        <v>256</v>
      </c>
      <c r="D546" s="3" t="s">
        <v>57</v>
      </c>
      <c r="E546" s="36">
        <v>24.380271235877547</v>
      </c>
      <c r="F546" s="36">
        <v>9.7043920512702773</v>
      </c>
      <c r="G546" s="36">
        <v>185.72763265557182</v>
      </c>
      <c r="H546" s="3">
        <v>3</v>
      </c>
      <c r="I546" s="3">
        <v>184</v>
      </c>
      <c r="J546" s="49">
        <f t="shared" si="26"/>
        <v>3.1937742493348629</v>
      </c>
      <c r="K546" s="49">
        <f t="shared" si="27"/>
        <v>2.2725785718221756</v>
      </c>
      <c r="L546" s="49">
        <f t="shared" si="28"/>
        <v>13.628192567452656</v>
      </c>
      <c r="M546" s="4"/>
    </row>
    <row r="547" spans="1:13" x14ac:dyDescent="0.35">
      <c r="A547" s="4"/>
      <c r="B547" s="10" t="s">
        <v>8</v>
      </c>
      <c r="C547" s="76" t="s">
        <v>255</v>
      </c>
      <c r="D547" s="3" t="s">
        <v>57</v>
      </c>
      <c r="E547" s="36">
        <v>24.467179047425528</v>
      </c>
      <c r="F547" s="36">
        <v>10.307105563426273</v>
      </c>
      <c r="G547" s="36">
        <v>197.96585086563712</v>
      </c>
      <c r="H547" s="3">
        <v>3</v>
      </c>
      <c r="I547" s="3">
        <v>185</v>
      </c>
      <c r="J547" s="49">
        <f t="shared" si="26"/>
        <v>3.1973325887259487</v>
      </c>
      <c r="K547" s="49">
        <f t="shared" si="27"/>
        <v>2.3328335179180195</v>
      </c>
      <c r="L547" s="49">
        <f t="shared" si="28"/>
        <v>14.070033790493792</v>
      </c>
      <c r="M547" s="4"/>
    </row>
    <row r="548" spans="1:13" x14ac:dyDescent="0.35">
      <c r="A548" s="4"/>
      <c r="B548" s="10" t="s">
        <v>8</v>
      </c>
      <c r="C548" s="76" t="s">
        <v>237</v>
      </c>
      <c r="D548" s="3" t="s">
        <v>57</v>
      </c>
      <c r="E548" s="36">
        <v>24.802703492838376</v>
      </c>
      <c r="F548" s="36">
        <v>9.2715964147155514</v>
      </c>
      <c r="G548" s="36">
        <v>180.51911557187074</v>
      </c>
      <c r="H548" s="3">
        <v>3</v>
      </c>
      <c r="I548" s="3">
        <v>186</v>
      </c>
      <c r="J548" s="49">
        <f t="shared" si="26"/>
        <v>3.2109526590375803</v>
      </c>
      <c r="K548" s="49">
        <f t="shared" si="27"/>
        <v>2.2269555777729773</v>
      </c>
      <c r="L548" s="49">
        <f t="shared" si="28"/>
        <v>13.435740231631108</v>
      </c>
      <c r="M548" s="4"/>
    </row>
    <row r="549" spans="1:13" x14ac:dyDescent="0.35">
      <c r="A549" s="4"/>
      <c r="B549" s="10" t="s">
        <v>8</v>
      </c>
      <c r="C549" s="76" t="s">
        <v>256</v>
      </c>
      <c r="D549" s="3" t="s">
        <v>57</v>
      </c>
      <c r="E549" s="36">
        <v>24.909382279744108</v>
      </c>
      <c r="F549" s="36">
        <v>10.812446536525307</v>
      </c>
      <c r="G549" s="36">
        <v>211.42512086371917</v>
      </c>
      <c r="H549" s="3">
        <v>3</v>
      </c>
      <c r="I549" s="3">
        <v>187</v>
      </c>
      <c r="J549" s="49">
        <f t="shared" si="26"/>
        <v>3.2152445308832758</v>
      </c>
      <c r="K549" s="49">
        <f t="shared" si="27"/>
        <v>2.3806979276469575</v>
      </c>
      <c r="L549" s="49">
        <f t="shared" si="28"/>
        <v>14.5404649466143</v>
      </c>
      <c r="M549" s="4"/>
    </row>
    <row r="550" spans="1:13" x14ac:dyDescent="0.35">
      <c r="A550" s="4"/>
      <c r="B550" s="10" t="s">
        <v>8</v>
      </c>
      <c r="C550" s="76" t="s">
        <v>256</v>
      </c>
      <c r="D550" s="3" t="s">
        <v>57</v>
      </c>
      <c r="E550" s="36">
        <v>24.926100789316799</v>
      </c>
      <c r="F550" s="36">
        <v>10.180585695002028</v>
      </c>
      <c r="G550" s="36">
        <v>199.20340952539942</v>
      </c>
      <c r="H550" s="3">
        <v>3</v>
      </c>
      <c r="I550" s="3">
        <v>188</v>
      </c>
      <c r="J550" s="49">
        <f t="shared" si="26"/>
        <v>3.215915478937565</v>
      </c>
      <c r="K550" s="49">
        <f t="shared" si="27"/>
        <v>2.3204825433575453</v>
      </c>
      <c r="L550" s="49">
        <f t="shared" si="28"/>
        <v>14.113943797727105</v>
      </c>
      <c r="M550" s="4"/>
    </row>
    <row r="551" spans="1:13" x14ac:dyDescent="0.35">
      <c r="A551" s="4"/>
      <c r="B551" s="10" t="s">
        <v>8</v>
      </c>
      <c r="C551" s="76" t="s">
        <v>237</v>
      </c>
      <c r="D551" s="3" t="s">
        <v>57</v>
      </c>
      <c r="E551" s="36">
        <v>25.157679256434168</v>
      </c>
      <c r="F551" s="36">
        <v>10.21948262359666</v>
      </c>
      <c r="G551" s="36">
        <v>201.82229581875052</v>
      </c>
      <c r="H551" s="3">
        <v>3</v>
      </c>
      <c r="I551" s="3">
        <v>189</v>
      </c>
      <c r="J551" s="49">
        <f t="shared" si="26"/>
        <v>3.2251631881675169</v>
      </c>
      <c r="K551" s="49">
        <f t="shared" si="27"/>
        <v>2.3242959595799038</v>
      </c>
      <c r="L551" s="49">
        <f t="shared" si="28"/>
        <v>14.206417416743411</v>
      </c>
      <c r="M551" s="4"/>
    </row>
    <row r="552" spans="1:13" x14ac:dyDescent="0.35">
      <c r="A552" s="4"/>
      <c r="B552" s="10" t="s">
        <v>8</v>
      </c>
      <c r="C552" s="76" t="s">
        <v>255</v>
      </c>
      <c r="D552" s="3" t="s">
        <v>57</v>
      </c>
      <c r="E552" s="36">
        <v>25.22146904073017</v>
      </c>
      <c r="F552" s="36">
        <v>9.985814943696127</v>
      </c>
      <c r="G552" s="36">
        <v>197.70768412238067</v>
      </c>
      <c r="H552" s="3">
        <v>3</v>
      </c>
      <c r="I552" s="3">
        <v>190</v>
      </c>
      <c r="J552" s="49">
        <f t="shared" si="26"/>
        <v>3.2276955778780394</v>
      </c>
      <c r="K552" s="49">
        <f t="shared" si="27"/>
        <v>2.301165580332114</v>
      </c>
      <c r="L552" s="49">
        <f t="shared" si="28"/>
        <v>14.060856450528918</v>
      </c>
      <c r="M552" s="4"/>
    </row>
    <row r="553" spans="1:13" x14ac:dyDescent="0.35">
      <c r="A553" s="4"/>
      <c r="B553" s="10" t="s">
        <v>8</v>
      </c>
      <c r="C553" s="76" t="s">
        <v>237</v>
      </c>
      <c r="D553" s="3" t="s">
        <v>57</v>
      </c>
      <c r="E553" s="36">
        <v>25.310974903716787</v>
      </c>
      <c r="F553" s="36">
        <v>10.182534070324323</v>
      </c>
      <c r="G553" s="36">
        <v>202.31794348352278</v>
      </c>
      <c r="H553" s="3">
        <v>3</v>
      </c>
      <c r="I553" s="3">
        <v>191</v>
      </c>
      <c r="J553" s="49">
        <f t="shared" si="26"/>
        <v>3.231238092334249</v>
      </c>
      <c r="K553" s="49">
        <f t="shared" si="27"/>
        <v>2.3206739065033397</v>
      </c>
      <c r="L553" s="49">
        <f t="shared" si="28"/>
        <v>14.223851218412079</v>
      </c>
      <c r="M553" s="4"/>
    </row>
    <row r="554" spans="1:13" x14ac:dyDescent="0.35">
      <c r="A554" s="4"/>
      <c r="B554" s="10" t="s">
        <v>8</v>
      </c>
      <c r="C554" s="76" t="s">
        <v>255</v>
      </c>
      <c r="D554" s="3" t="s">
        <v>57</v>
      </c>
      <c r="E554" s="36">
        <v>25.349349608586227</v>
      </c>
      <c r="F554" s="36">
        <v>10.153920429705558</v>
      </c>
      <c r="G554" s="36">
        <v>202.05529391324225</v>
      </c>
      <c r="H554" s="3">
        <v>3</v>
      </c>
      <c r="I554" s="3">
        <v>192</v>
      </c>
      <c r="J554" s="49">
        <f t="shared" si="26"/>
        <v>3.2327530732420326</v>
      </c>
      <c r="K554" s="49">
        <f t="shared" si="27"/>
        <v>2.3178598801448387</v>
      </c>
      <c r="L554" s="49">
        <f t="shared" si="28"/>
        <v>14.214615503531647</v>
      </c>
      <c r="M554" s="4"/>
    </row>
    <row r="555" spans="1:13" x14ac:dyDescent="0.35">
      <c r="A555" s="4"/>
      <c r="B555" s="10" t="s">
        <v>8</v>
      </c>
      <c r="C555" s="76" t="s">
        <v>255</v>
      </c>
      <c r="D555" s="3" t="s">
        <v>57</v>
      </c>
      <c r="E555" s="36">
        <v>25.404330350962649</v>
      </c>
      <c r="F555" s="36">
        <v>10.330175462984222</v>
      </c>
      <c r="G555" s="36">
        <v>206.00848418537188</v>
      </c>
      <c r="H555" s="3">
        <v>3</v>
      </c>
      <c r="I555" s="3">
        <v>193</v>
      </c>
      <c r="J555" s="49">
        <f t="shared" si="26"/>
        <v>3.2349196457517322</v>
      </c>
      <c r="K555" s="49">
        <f t="shared" si="27"/>
        <v>2.3350692687553662</v>
      </c>
      <c r="L555" s="49">
        <f t="shared" si="28"/>
        <v>14.352995651966591</v>
      </c>
      <c r="M555" s="4"/>
    </row>
    <row r="556" spans="1:13" x14ac:dyDescent="0.35">
      <c r="A556" s="4"/>
      <c r="B556" s="10" t="s">
        <v>8</v>
      </c>
      <c r="C556" s="76" t="s">
        <v>256</v>
      </c>
      <c r="D556" s="3" t="s">
        <v>57</v>
      </c>
      <c r="E556" s="36">
        <v>25.643968600664209</v>
      </c>
      <c r="F556" s="36">
        <v>11.80193628712497</v>
      </c>
      <c r="G556" s="36">
        <v>237.57905960564676</v>
      </c>
      <c r="H556" s="3">
        <v>3</v>
      </c>
      <c r="I556" s="3">
        <v>194</v>
      </c>
      <c r="J556" s="49">
        <f t="shared" si="26"/>
        <v>3.2443084016921997</v>
      </c>
      <c r="K556" s="49">
        <f t="shared" si="27"/>
        <v>2.4682636101392132</v>
      </c>
      <c r="L556" s="49">
        <f t="shared" si="28"/>
        <v>15.413599826310749</v>
      </c>
      <c r="M556" s="4"/>
    </row>
    <row r="557" spans="1:13" x14ac:dyDescent="0.35">
      <c r="A557" s="4"/>
      <c r="B557" s="10" t="s">
        <v>8</v>
      </c>
      <c r="C557" s="76" t="s">
        <v>237</v>
      </c>
      <c r="D557" s="3" t="s">
        <v>57</v>
      </c>
      <c r="E557" s="36">
        <v>25.691370644518795</v>
      </c>
      <c r="F557" s="36">
        <v>12.972081565864727</v>
      </c>
      <c r="G557" s="36">
        <v>261.61738609855496</v>
      </c>
      <c r="H557" s="3">
        <v>3</v>
      </c>
      <c r="I557" s="3">
        <v>195</v>
      </c>
      <c r="J557" s="49">
        <f t="shared" si="26"/>
        <v>3.24615516293012</v>
      </c>
      <c r="K557" s="49">
        <f t="shared" si="27"/>
        <v>2.5627994762656305</v>
      </c>
      <c r="L557" s="49">
        <f t="shared" si="28"/>
        <v>16.174590755210932</v>
      </c>
      <c r="M557" s="4"/>
    </row>
    <row r="558" spans="1:13" x14ac:dyDescent="0.35">
      <c r="A558" s="4"/>
      <c r="B558" s="10" t="s">
        <v>8</v>
      </c>
      <c r="C558" s="76" t="s">
        <v>256</v>
      </c>
      <c r="D558" s="3" t="s">
        <v>57</v>
      </c>
      <c r="E558" s="36">
        <v>25.745877836977424</v>
      </c>
      <c r="F558" s="36">
        <v>11.361161917522717</v>
      </c>
      <c r="G558" s="36">
        <v>229.61492314950814</v>
      </c>
      <c r="H558" s="3">
        <v>3</v>
      </c>
      <c r="I558" s="3">
        <v>196</v>
      </c>
      <c r="J558" s="49">
        <f t="shared" si="26"/>
        <v>3.248274530294057</v>
      </c>
      <c r="K558" s="49">
        <f t="shared" si="27"/>
        <v>2.4302006895346824</v>
      </c>
      <c r="L558" s="49">
        <f t="shared" si="28"/>
        <v>15.153049961955123</v>
      </c>
      <c r="M558" s="4"/>
    </row>
    <row r="559" spans="1:13" x14ac:dyDescent="0.35">
      <c r="A559" s="4"/>
      <c r="B559" s="10" t="s">
        <v>8</v>
      </c>
      <c r="C559" s="76" t="s">
        <v>255</v>
      </c>
      <c r="D559" s="3" t="s">
        <v>57</v>
      </c>
      <c r="E559" s="36">
        <v>25.995596754223477</v>
      </c>
      <c r="F559" s="36">
        <v>10.495915877099428</v>
      </c>
      <c r="G559" s="36">
        <v>214.18536341525294</v>
      </c>
      <c r="H559" s="3">
        <v>3</v>
      </c>
      <c r="I559" s="3">
        <v>197</v>
      </c>
      <c r="J559" s="49">
        <f t="shared" si="26"/>
        <v>3.2579271680724124</v>
      </c>
      <c r="K559" s="49">
        <f t="shared" si="27"/>
        <v>2.3509862174115574</v>
      </c>
      <c r="L559" s="49">
        <f t="shared" si="28"/>
        <v>14.635073058077056</v>
      </c>
      <c r="M559" s="4"/>
    </row>
    <row r="560" spans="1:13" x14ac:dyDescent="0.35">
      <c r="A560" s="4"/>
      <c r="B560" s="10" t="s">
        <v>8</v>
      </c>
      <c r="C560" s="76" t="s">
        <v>256</v>
      </c>
      <c r="D560" s="3" t="s">
        <v>57</v>
      </c>
      <c r="E560" s="36">
        <v>26.450000011902503</v>
      </c>
      <c r="F560" s="36">
        <v>15.291108534388089</v>
      </c>
      <c r="G560" s="36">
        <v>317.49310941950546</v>
      </c>
      <c r="H560" s="3">
        <v>3</v>
      </c>
      <c r="I560" s="3">
        <v>198</v>
      </c>
      <c r="J560" s="49">
        <f t="shared" si="26"/>
        <v>3.2752561587543085</v>
      </c>
      <c r="K560" s="49">
        <f t="shared" si="27"/>
        <v>2.7272715179269302</v>
      </c>
      <c r="L560" s="49">
        <f t="shared" si="28"/>
        <v>17.818336325805095</v>
      </c>
      <c r="M560" s="4"/>
    </row>
    <row r="561" spans="1:16" x14ac:dyDescent="0.35">
      <c r="A561" s="4"/>
      <c r="B561" s="10" t="s">
        <v>8</v>
      </c>
      <c r="C561" s="76" t="s">
        <v>256</v>
      </c>
      <c r="D561" s="3" t="s">
        <v>57</v>
      </c>
      <c r="E561" s="36">
        <v>26.774262373502935</v>
      </c>
      <c r="F561" s="36">
        <v>12.857390876409617</v>
      </c>
      <c r="G561" s="36">
        <v>270.23401805948407</v>
      </c>
      <c r="H561" s="3">
        <v>3</v>
      </c>
      <c r="I561" s="3">
        <v>199</v>
      </c>
      <c r="J561" s="49">
        <f t="shared" si="26"/>
        <v>3.287441066878809</v>
      </c>
      <c r="K561" s="49">
        <f t="shared" si="27"/>
        <v>2.5539188114763092</v>
      </c>
      <c r="L561" s="49">
        <f t="shared" si="28"/>
        <v>16.438796125613457</v>
      </c>
      <c r="M561" s="4"/>
      <c r="N561" s="4" t="s">
        <v>6</v>
      </c>
      <c r="O561" s="4" t="s">
        <v>5</v>
      </c>
      <c r="P561" s="4"/>
    </row>
    <row r="562" spans="1:16" x14ac:dyDescent="0.35">
      <c r="A562" s="4"/>
      <c r="B562" s="10" t="s">
        <v>8</v>
      </c>
      <c r="C562" s="76" t="s">
        <v>237</v>
      </c>
      <c r="D562" s="3" t="s">
        <v>57</v>
      </c>
      <c r="E562" s="36">
        <v>27.906877301140565</v>
      </c>
      <c r="F562" s="36">
        <v>10.360217183852891</v>
      </c>
      <c r="G562" s="36">
        <v>226.96022816391627</v>
      </c>
      <c r="H562" s="3">
        <v>3</v>
      </c>
      <c r="I562" s="3">
        <v>200</v>
      </c>
      <c r="J562" s="49">
        <f t="shared" si="26"/>
        <v>3.328873156700384</v>
      </c>
      <c r="K562" s="49">
        <f t="shared" si="27"/>
        <v>2.3379732003039657</v>
      </c>
      <c r="L562" s="49">
        <f t="shared" si="28"/>
        <v>15.065199240764002</v>
      </c>
      <c r="M562" s="4"/>
      <c r="N562" s="11" t="s">
        <v>8</v>
      </c>
      <c r="O562" s="24" t="s">
        <v>62</v>
      </c>
      <c r="P562" s="4"/>
    </row>
    <row r="563" spans="1:16" x14ac:dyDescent="0.35">
      <c r="A563" s="4"/>
      <c r="B563" s="10" t="s">
        <v>8</v>
      </c>
      <c r="C563" s="76" t="s">
        <v>255</v>
      </c>
      <c r="D563" s="3" t="s">
        <v>58</v>
      </c>
      <c r="E563" s="36">
        <v>16.369231052225899</v>
      </c>
      <c r="F563" s="36">
        <v>7.9707527911220293</v>
      </c>
      <c r="G563" s="36">
        <v>102.42294886697003</v>
      </c>
      <c r="H563" s="3">
        <v>4</v>
      </c>
      <c r="I563" s="3">
        <v>1</v>
      </c>
      <c r="J563" s="49">
        <f t="shared" si="26"/>
        <v>2.7954034172941888</v>
      </c>
      <c r="K563" s="49">
        <f t="shared" si="27"/>
        <v>2.0757789414310501</v>
      </c>
      <c r="L563" s="49">
        <f t="shared" si="28"/>
        <v>10.120422366036411</v>
      </c>
      <c r="M563" s="4"/>
      <c r="N563" s="23">
        <f>MIN(E563:E722)</f>
        <v>16.369231052225899</v>
      </c>
      <c r="O563" t="s">
        <v>0</v>
      </c>
      <c r="P563" s="4"/>
    </row>
    <row r="564" spans="1:16" x14ac:dyDescent="0.35">
      <c r="A564" s="4"/>
      <c r="B564" s="10" t="s">
        <v>8</v>
      </c>
      <c r="C564" s="76" t="s">
        <v>255</v>
      </c>
      <c r="D564" s="3" t="s">
        <v>58</v>
      </c>
      <c r="E564" s="36">
        <v>16.657145621315632</v>
      </c>
      <c r="F564" s="36">
        <v>5.0100948117366944</v>
      </c>
      <c r="G564" s="36">
        <v>65.511294901721399</v>
      </c>
      <c r="H564" s="3">
        <v>4</v>
      </c>
      <c r="I564" s="3">
        <v>2</v>
      </c>
      <c r="J564" s="49">
        <f t="shared" si="26"/>
        <v>2.8128392908062572</v>
      </c>
      <c r="K564" s="49">
        <f t="shared" si="27"/>
        <v>1.6114548394160495</v>
      </c>
      <c r="L564" s="49">
        <f t="shared" si="28"/>
        <v>8.0939047993982118</v>
      </c>
      <c r="M564" s="4"/>
      <c r="N564" s="23">
        <f>PERCENTILE(E563:E722,0.05)</f>
        <v>17.92353472377275</v>
      </c>
      <c r="O564" t="s">
        <v>1</v>
      </c>
      <c r="P564" s="4"/>
    </row>
    <row r="565" spans="1:16" x14ac:dyDescent="0.35">
      <c r="A565" s="4"/>
      <c r="B565" s="10" t="s">
        <v>8</v>
      </c>
      <c r="C565" s="76" t="s">
        <v>256</v>
      </c>
      <c r="D565" s="3" t="s">
        <v>58</v>
      </c>
      <c r="E565" s="36">
        <v>17.077403206063678</v>
      </c>
      <c r="F565" s="36">
        <v>7.2001388907893853</v>
      </c>
      <c r="G565" s="36">
        <v>96.523344857471287</v>
      </c>
      <c r="H565" s="3">
        <v>4</v>
      </c>
      <c r="I565" s="3">
        <v>3</v>
      </c>
      <c r="J565" s="49">
        <f t="shared" si="26"/>
        <v>2.8377561396859003</v>
      </c>
      <c r="K565" s="49">
        <f t="shared" si="27"/>
        <v>1.974100316223367</v>
      </c>
      <c r="L565" s="49">
        <f t="shared" si="28"/>
        <v>9.8246295023003931</v>
      </c>
      <c r="M565" s="4"/>
      <c r="N565" s="23">
        <f>AVERAGE(E563:E722)</f>
        <v>21.250506487464257</v>
      </c>
      <c r="O565" t="s">
        <v>34</v>
      </c>
      <c r="P565" s="4"/>
    </row>
    <row r="566" spans="1:16" x14ac:dyDescent="0.35">
      <c r="A566" s="4"/>
      <c r="B566" s="10" t="s">
        <v>8</v>
      </c>
      <c r="C566" s="76" t="s">
        <v>256</v>
      </c>
      <c r="D566" s="3" t="s">
        <v>58</v>
      </c>
      <c r="E566" s="36">
        <v>17.165459512206127</v>
      </c>
      <c r="F566" s="36">
        <v>10.256298069706851</v>
      </c>
      <c r="G566" s="36">
        <v>138.20244436962659</v>
      </c>
      <c r="H566" s="3">
        <v>4</v>
      </c>
      <c r="I566" s="3">
        <v>4</v>
      </c>
      <c r="J566" s="49">
        <f t="shared" si="26"/>
        <v>2.8428991968517234</v>
      </c>
      <c r="K566" s="49">
        <f t="shared" si="27"/>
        <v>2.327891962714931</v>
      </c>
      <c r="L566" s="49">
        <f t="shared" si="28"/>
        <v>11.755953571260248</v>
      </c>
      <c r="M566" s="4"/>
      <c r="N566" s="23">
        <f>PERCENTILE(E563:E722,0.95)</f>
        <v>26.308847296023387</v>
      </c>
      <c r="O566" t="s">
        <v>2</v>
      </c>
      <c r="P566" s="4"/>
    </row>
    <row r="567" spans="1:16" x14ac:dyDescent="0.35">
      <c r="A567" s="4"/>
      <c r="B567" s="10" t="s">
        <v>8</v>
      </c>
      <c r="C567" s="76" t="s">
        <v>255</v>
      </c>
      <c r="D567" s="3" t="s">
        <v>58</v>
      </c>
      <c r="E567" s="36">
        <v>17.434925445024966</v>
      </c>
      <c r="F567" s="36">
        <v>9.2129284202358956</v>
      </c>
      <c r="G567" s="36">
        <v>126.09197530767412</v>
      </c>
      <c r="H567" s="3">
        <v>4</v>
      </c>
      <c r="I567" s="3">
        <v>5</v>
      </c>
      <c r="J567" s="49">
        <f t="shared" si="26"/>
        <v>2.8584754039512772</v>
      </c>
      <c r="K567" s="49">
        <f t="shared" si="27"/>
        <v>2.2206077606660144</v>
      </c>
      <c r="L567" s="49">
        <f t="shared" si="28"/>
        <v>11.229068318773118</v>
      </c>
      <c r="M567" s="4"/>
      <c r="N567" s="23">
        <f>MAX(E563:E722)</f>
        <v>27.975271682404703</v>
      </c>
      <c r="O567" t="s">
        <v>3</v>
      </c>
      <c r="P567" s="4"/>
    </row>
    <row r="568" spans="1:16" x14ac:dyDescent="0.35">
      <c r="A568" s="4"/>
      <c r="B568" s="10" t="s">
        <v>8</v>
      </c>
      <c r="C568" s="76" t="s">
        <v>237</v>
      </c>
      <c r="D568" s="3" t="s">
        <v>58</v>
      </c>
      <c r="E568" s="36">
        <v>17.740217734944626</v>
      </c>
      <c r="F568" s="36">
        <v>5.3012380653289677</v>
      </c>
      <c r="G568" s="36">
        <v>73.825417271814302</v>
      </c>
      <c r="H568" s="3">
        <v>4</v>
      </c>
      <c r="I568" s="3">
        <v>6</v>
      </c>
      <c r="J568" s="49">
        <f t="shared" si="26"/>
        <v>2.875834250478301</v>
      </c>
      <c r="K568" s="49">
        <f t="shared" si="27"/>
        <v>1.6679403905103716</v>
      </c>
      <c r="L568" s="49">
        <f t="shared" si="28"/>
        <v>8.592171860002237</v>
      </c>
      <c r="M568" s="4"/>
      <c r="N568" s="29">
        <v>160</v>
      </c>
      <c r="O568" t="s">
        <v>4</v>
      </c>
      <c r="P568" s="4"/>
    </row>
    <row r="569" spans="1:16" x14ac:dyDescent="0.35">
      <c r="A569" s="4"/>
      <c r="B569" s="10" t="s">
        <v>8</v>
      </c>
      <c r="C569" s="76" t="s">
        <v>256</v>
      </c>
      <c r="D569" s="3" t="s">
        <v>58</v>
      </c>
      <c r="E569" s="36">
        <v>17.852800908732785</v>
      </c>
      <c r="F569" s="36">
        <v>8.6426153487949087</v>
      </c>
      <c r="G569" s="36">
        <v>121.12148955494304</v>
      </c>
      <c r="H569" s="3">
        <v>4</v>
      </c>
      <c r="I569" s="3">
        <v>7</v>
      </c>
      <c r="J569" s="49">
        <f t="shared" si="26"/>
        <v>2.8821604095704862</v>
      </c>
      <c r="K569" s="49">
        <f t="shared" si="27"/>
        <v>2.156705239417652</v>
      </c>
      <c r="L569" s="49">
        <f t="shared" si="28"/>
        <v>11.005520867044096</v>
      </c>
      <c r="M569" s="4"/>
      <c r="N569" s="23">
        <f>STDEVA(E563:E722)</f>
        <v>2.5534727064604077</v>
      </c>
      <c r="O569" t="s">
        <v>54</v>
      </c>
      <c r="P569" s="4"/>
    </row>
    <row r="570" spans="1:16" x14ac:dyDescent="0.35">
      <c r="A570" s="4"/>
      <c r="B570" s="10" t="s">
        <v>8</v>
      </c>
      <c r="C570" s="76" t="s">
        <v>256</v>
      </c>
      <c r="D570" s="3" t="s">
        <v>58</v>
      </c>
      <c r="E570" s="36">
        <v>17.911965282702923</v>
      </c>
      <c r="F570" s="36">
        <v>7.9757288104129413</v>
      </c>
      <c r="G570" s="36">
        <v>112.14586738175052</v>
      </c>
      <c r="H570" s="3">
        <v>4</v>
      </c>
      <c r="I570" s="3">
        <v>8</v>
      </c>
      <c r="J570" s="49">
        <f t="shared" si="26"/>
        <v>2.8854689410801337</v>
      </c>
      <c r="K570" s="49">
        <f t="shared" si="27"/>
        <v>2.0764030313810165</v>
      </c>
      <c r="L570" s="49">
        <f t="shared" si="28"/>
        <v>10.589894587848857</v>
      </c>
      <c r="M570" s="4"/>
      <c r="N570" s="15"/>
      <c r="P570" s="4"/>
    </row>
    <row r="571" spans="1:16" x14ac:dyDescent="0.35">
      <c r="A571" s="4"/>
      <c r="B571" s="10" t="s">
        <v>8</v>
      </c>
      <c r="C571" s="76" t="s">
        <v>255</v>
      </c>
      <c r="D571" s="3" t="s">
        <v>58</v>
      </c>
      <c r="E571" s="36">
        <v>17.924143641723795</v>
      </c>
      <c r="F571" s="36">
        <v>9.2129284202358956</v>
      </c>
      <c r="G571" s="36">
        <v>129.63007410670372</v>
      </c>
      <c r="H571" s="3">
        <v>4</v>
      </c>
      <c r="I571" s="3">
        <v>9</v>
      </c>
      <c r="J571" s="49">
        <f t="shared" si="26"/>
        <v>2.8861486108241547</v>
      </c>
      <c r="K571" s="49">
        <f t="shared" si="27"/>
        <v>2.2206077606660144</v>
      </c>
      <c r="L571" s="49">
        <f t="shared" si="28"/>
        <v>11.385520370483894</v>
      </c>
      <c r="M571" s="4"/>
      <c r="N571" s="4"/>
      <c r="O571" s="4"/>
      <c r="P571" s="4"/>
    </row>
    <row r="572" spans="1:16" x14ac:dyDescent="0.35">
      <c r="A572" s="4"/>
      <c r="B572" s="10" t="s">
        <v>8</v>
      </c>
      <c r="C572" s="76" t="s">
        <v>255</v>
      </c>
      <c r="D572" s="3" t="s">
        <v>58</v>
      </c>
      <c r="E572" s="36">
        <v>17.965046626448501</v>
      </c>
      <c r="F572" s="36">
        <v>7.9649435062087104</v>
      </c>
      <c r="G572" s="36">
        <v>112.32610645086315</v>
      </c>
      <c r="H572" s="3">
        <v>4</v>
      </c>
      <c r="I572" s="3">
        <v>10</v>
      </c>
      <c r="J572" s="49">
        <f t="shared" si="26"/>
        <v>2.8884280159669848</v>
      </c>
      <c r="K572" s="49">
        <f t="shared" si="27"/>
        <v>2.0750498505821451</v>
      </c>
      <c r="L572" s="49">
        <f t="shared" si="28"/>
        <v>10.598401127097576</v>
      </c>
      <c r="M572" s="4"/>
    </row>
    <row r="573" spans="1:16" x14ac:dyDescent="0.35">
      <c r="A573" s="4"/>
      <c r="B573" s="10" t="s">
        <v>8</v>
      </c>
      <c r="C573" s="76" t="s">
        <v>235</v>
      </c>
      <c r="D573" s="3" t="s">
        <v>58</v>
      </c>
      <c r="E573" s="36">
        <v>18.021274241637016</v>
      </c>
      <c r="F573" s="36">
        <v>11.571651788768657</v>
      </c>
      <c r="G573" s="36">
        <v>163.70068959659167</v>
      </c>
      <c r="H573" s="3">
        <v>4</v>
      </c>
      <c r="I573" s="3">
        <v>11</v>
      </c>
      <c r="J573" s="49">
        <f t="shared" si="26"/>
        <v>2.8915529623126361</v>
      </c>
      <c r="K573" s="49">
        <f t="shared" si="27"/>
        <v>2.4485582958184833</v>
      </c>
      <c r="L573" s="49">
        <f t="shared" si="28"/>
        <v>12.794557030104311</v>
      </c>
      <c r="M573" s="4"/>
    </row>
    <row r="574" spans="1:16" x14ac:dyDescent="0.35">
      <c r="A574" s="4"/>
      <c r="B574" s="10" t="s">
        <v>8</v>
      </c>
      <c r="C574" s="76" t="s">
        <v>255</v>
      </c>
      <c r="D574" s="3" t="s">
        <v>58</v>
      </c>
      <c r="E574" s="36">
        <v>18.078424303410586</v>
      </c>
      <c r="F574" s="36">
        <v>10.010946513202295</v>
      </c>
      <c r="G574" s="36">
        <v>142.07097891436959</v>
      </c>
      <c r="H574" s="3">
        <v>4</v>
      </c>
      <c r="I574" s="3">
        <v>12</v>
      </c>
      <c r="J574" s="49">
        <f t="shared" si="26"/>
        <v>2.8947191998060959</v>
      </c>
      <c r="K574" s="49">
        <f t="shared" si="27"/>
        <v>2.3036791456203862</v>
      </c>
      <c r="L574" s="49">
        <f t="shared" si="28"/>
        <v>11.919353124828948</v>
      </c>
      <c r="M574" s="4"/>
    </row>
    <row r="575" spans="1:16" x14ac:dyDescent="0.35">
      <c r="A575" s="4"/>
      <c r="B575" s="10" t="s">
        <v>8</v>
      </c>
      <c r="C575" s="76" t="s">
        <v>255</v>
      </c>
      <c r="D575" s="3" t="s">
        <v>58</v>
      </c>
      <c r="E575" s="36">
        <v>18.140862721937506</v>
      </c>
      <c r="F575" s="36">
        <v>9.5456927502412441</v>
      </c>
      <c r="G575" s="36">
        <v>135.9361748878176</v>
      </c>
      <c r="H575" s="3">
        <v>4</v>
      </c>
      <c r="I575" s="3">
        <v>13</v>
      </c>
      <c r="J575" s="49">
        <f t="shared" si="26"/>
        <v>2.8981670026485684</v>
      </c>
      <c r="K575" s="49">
        <f t="shared" si="27"/>
        <v>2.2560900318349653</v>
      </c>
      <c r="L575" s="49">
        <f t="shared" si="28"/>
        <v>11.6591669894473</v>
      </c>
      <c r="M575" s="4"/>
    </row>
    <row r="576" spans="1:16" x14ac:dyDescent="0.35">
      <c r="A576" s="4"/>
      <c r="B576" s="10" t="s">
        <v>8</v>
      </c>
      <c r="C576" s="76" t="s">
        <v>256</v>
      </c>
      <c r="D576" s="3" t="s">
        <v>58</v>
      </c>
      <c r="E576" s="36">
        <v>18.314269035423479</v>
      </c>
      <c r="F576" s="36">
        <v>7.7084320749084858</v>
      </c>
      <c r="G576" s="36">
        <v>110.82182460601189</v>
      </c>
      <c r="H576" s="3">
        <v>4</v>
      </c>
      <c r="I576" s="3">
        <v>14</v>
      </c>
      <c r="J576" s="49">
        <f t="shared" si="26"/>
        <v>2.9076804847285356</v>
      </c>
      <c r="K576" s="49">
        <f t="shared" si="27"/>
        <v>2.0423148043661929</v>
      </c>
      <c r="L576" s="49">
        <f t="shared" si="28"/>
        <v>10.527194526843887</v>
      </c>
      <c r="M576" s="4"/>
    </row>
    <row r="577" spans="1:13" x14ac:dyDescent="0.35">
      <c r="A577" s="4"/>
      <c r="B577" s="10" t="s">
        <v>8</v>
      </c>
      <c r="C577" s="76" t="s">
        <v>256</v>
      </c>
      <c r="D577" s="3" t="s">
        <v>58</v>
      </c>
      <c r="E577" s="36">
        <v>18.337001535218924</v>
      </c>
      <c r="F577" s="36">
        <v>7.2850480470457262</v>
      </c>
      <c r="G577" s="36">
        <v>104.86496071991458</v>
      </c>
      <c r="H577" s="3">
        <v>4</v>
      </c>
      <c r="I577" s="3">
        <v>15</v>
      </c>
      <c r="J577" s="49">
        <f t="shared" si="26"/>
        <v>2.9089209602894934</v>
      </c>
      <c r="K577" s="49">
        <f t="shared" si="27"/>
        <v>1.9858240349645715</v>
      </c>
      <c r="L577" s="49">
        <f t="shared" si="28"/>
        <v>10.240359403844895</v>
      </c>
      <c r="M577" s="4"/>
    </row>
    <row r="578" spans="1:13" x14ac:dyDescent="0.35">
      <c r="A578" s="4"/>
      <c r="B578" s="10" t="s">
        <v>8</v>
      </c>
      <c r="C578" s="76" t="s">
        <v>256</v>
      </c>
      <c r="D578" s="3" t="s">
        <v>58</v>
      </c>
      <c r="E578" s="36">
        <v>18.395687002788485</v>
      </c>
      <c r="F578" s="36">
        <v>9.6770979681039524</v>
      </c>
      <c r="G578" s="36">
        <v>139.74323927350019</v>
      </c>
      <c r="H578" s="3">
        <v>4</v>
      </c>
      <c r="I578" s="3">
        <v>16</v>
      </c>
      <c r="J578" s="49">
        <f t="shared" si="26"/>
        <v>2.9121162351161272</v>
      </c>
      <c r="K578" s="49">
        <f t="shared" si="27"/>
        <v>2.2697620596570003</v>
      </c>
      <c r="L578" s="49">
        <f t="shared" si="28"/>
        <v>11.821304465815107</v>
      </c>
      <c r="M578" s="4"/>
    </row>
    <row r="579" spans="1:13" x14ac:dyDescent="0.35">
      <c r="A579" s="4"/>
      <c r="B579" s="10" t="s">
        <v>8</v>
      </c>
      <c r="C579" s="76" t="s">
        <v>235</v>
      </c>
      <c r="D579" s="3" t="s">
        <v>58</v>
      </c>
      <c r="E579" s="36">
        <v>18.403593407397999</v>
      </c>
      <c r="F579" s="36">
        <v>13.609413108826352</v>
      </c>
      <c r="G579" s="36">
        <v>196.61275271399978</v>
      </c>
      <c r="H579" s="3">
        <v>4</v>
      </c>
      <c r="I579" s="3">
        <v>17</v>
      </c>
      <c r="J579" s="49">
        <f t="shared" si="26"/>
        <v>2.9125459394278987</v>
      </c>
      <c r="K579" s="49">
        <f t="shared" si="27"/>
        <v>2.6107616936782176</v>
      </c>
      <c r="L579" s="49">
        <f t="shared" si="28"/>
        <v>14.021866948234811</v>
      </c>
      <c r="M579" s="4"/>
    </row>
    <row r="580" spans="1:13" x14ac:dyDescent="0.35">
      <c r="A580" s="4"/>
      <c r="B580" s="10" t="s">
        <v>8</v>
      </c>
      <c r="C580" s="76" t="s">
        <v>256</v>
      </c>
      <c r="D580" s="3" t="s">
        <v>58</v>
      </c>
      <c r="E580" s="36">
        <v>18.41867802816812</v>
      </c>
      <c r="F580" s="36">
        <v>7.2038114943899956</v>
      </c>
      <c r="G580" s="36">
        <v>104.15747732526698</v>
      </c>
      <c r="H580" s="3">
        <v>4</v>
      </c>
      <c r="I580" s="3">
        <v>18</v>
      </c>
      <c r="J580" s="49">
        <f t="shared" ref="J580:J643" si="29">LN(E580)</f>
        <v>2.9133652599654898</v>
      </c>
      <c r="K580" s="49">
        <f t="shared" ref="K580:K643" si="30">LN(F580)</f>
        <v>1.9746102601737399</v>
      </c>
      <c r="L580" s="49">
        <f t="shared" ref="L580:L643" si="31">SQRT(G580)</f>
        <v>10.205757067717563</v>
      </c>
      <c r="M580" s="4"/>
    </row>
    <row r="581" spans="1:13" x14ac:dyDescent="0.35">
      <c r="A581" s="4"/>
      <c r="B581" s="10" t="s">
        <v>8</v>
      </c>
      <c r="C581" s="76" t="s">
        <v>255</v>
      </c>
      <c r="D581" s="3" t="s">
        <v>58</v>
      </c>
      <c r="E581" s="36">
        <v>18.453469194340599</v>
      </c>
      <c r="F581" s="36">
        <v>6.5560086972702472</v>
      </c>
      <c r="G581" s="36">
        <v>94.970167058330858</v>
      </c>
      <c r="H581" s="3">
        <v>4</v>
      </c>
      <c r="I581" s="3">
        <v>19</v>
      </c>
      <c r="J581" s="49">
        <f t="shared" si="29"/>
        <v>2.915252385024278</v>
      </c>
      <c r="K581" s="49">
        <f t="shared" si="30"/>
        <v>1.8803819874930046</v>
      </c>
      <c r="L581" s="49">
        <f t="shared" si="31"/>
        <v>9.7452638270254575</v>
      </c>
      <c r="M581" s="4"/>
    </row>
    <row r="582" spans="1:13" x14ac:dyDescent="0.35">
      <c r="A582" s="4"/>
      <c r="B582" s="10" t="s">
        <v>8</v>
      </c>
      <c r="C582" s="76" t="s">
        <v>256</v>
      </c>
      <c r="D582" s="3" t="s">
        <v>58</v>
      </c>
      <c r="E582" s="36">
        <v>18.510713797916651</v>
      </c>
      <c r="F582" s="36">
        <v>7.6507417975435867</v>
      </c>
      <c r="G582" s="36">
        <v>111.17224302852885</v>
      </c>
      <c r="H582" s="3">
        <v>4</v>
      </c>
      <c r="I582" s="3">
        <v>20</v>
      </c>
      <c r="J582" s="49">
        <f t="shared" si="29"/>
        <v>2.9183496886682789</v>
      </c>
      <c r="K582" s="49">
        <f t="shared" si="30"/>
        <v>2.0348026101366106</v>
      </c>
      <c r="L582" s="49">
        <f t="shared" si="31"/>
        <v>10.543824876605683</v>
      </c>
      <c r="M582" s="4"/>
    </row>
    <row r="583" spans="1:13" x14ac:dyDescent="0.35">
      <c r="A583" s="4"/>
      <c r="B583" s="10" t="s">
        <v>8</v>
      </c>
      <c r="C583" s="76" t="s">
        <v>255</v>
      </c>
      <c r="D583" s="3" t="s">
        <v>58</v>
      </c>
      <c r="E583" s="36">
        <v>18.537843059786827</v>
      </c>
      <c r="F583" s="36">
        <v>8.1682387979323998</v>
      </c>
      <c r="G583" s="36">
        <v>118.86590019508212</v>
      </c>
      <c r="H583" s="3">
        <v>4</v>
      </c>
      <c r="I583" s="3">
        <v>21</v>
      </c>
      <c r="J583" s="49">
        <f t="shared" si="29"/>
        <v>2.9198142135523844</v>
      </c>
      <c r="K583" s="49">
        <f t="shared" si="30"/>
        <v>2.1002533162249679</v>
      </c>
      <c r="L583" s="49">
        <f t="shared" si="31"/>
        <v>10.902563927585204</v>
      </c>
      <c r="M583" s="4"/>
    </row>
    <row r="584" spans="1:13" x14ac:dyDescent="0.35">
      <c r="A584" s="4"/>
      <c r="B584" s="10" t="s">
        <v>8</v>
      </c>
      <c r="C584" s="76" t="s">
        <v>256</v>
      </c>
      <c r="D584" s="3" t="s">
        <v>58</v>
      </c>
      <c r="E584" s="36">
        <v>18.538913137218216</v>
      </c>
      <c r="F584" s="36">
        <v>10.028105508544803</v>
      </c>
      <c r="G584" s="36">
        <v>145.9394889087107</v>
      </c>
      <c r="H584" s="3">
        <v>4</v>
      </c>
      <c r="I584" s="3">
        <v>22</v>
      </c>
      <c r="J584" s="49">
        <f t="shared" si="29"/>
        <v>2.9198719358313237</v>
      </c>
      <c r="K584" s="49">
        <f t="shared" si="30"/>
        <v>2.3053917016352727</v>
      </c>
      <c r="L584" s="49">
        <f t="shared" si="31"/>
        <v>12.080541747318732</v>
      </c>
      <c r="M584" s="4"/>
    </row>
    <row r="585" spans="1:13" x14ac:dyDescent="0.35">
      <c r="A585" s="4"/>
      <c r="B585" s="10" t="s">
        <v>8</v>
      </c>
      <c r="C585" s="76" t="s">
        <v>255</v>
      </c>
      <c r="D585" s="3" t="s">
        <v>58</v>
      </c>
      <c r="E585" s="36">
        <v>18.546758485233589</v>
      </c>
      <c r="F585" s="36">
        <v>8.6441454214542883</v>
      </c>
      <c r="G585" s="36">
        <v>125.85188879271607</v>
      </c>
      <c r="H585" s="3">
        <v>4</v>
      </c>
      <c r="I585" s="3">
        <v>23</v>
      </c>
      <c r="J585" s="49">
        <f t="shared" si="29"/>
        <v>2.9202950290524616</v>
      </c>
      <c r="K585" s="49">
        <f t="shared" si="30"/>
        <v>2.1568822619013566</v>
      </c>
      <c r="L585" s="49">
        <f t="shared" si="31"/>
        <v>11.218372822861436</v>
      </c>
      <c r="M585" s="4"/>
    </row>
    <row r="586" spans="1:13" x14ac:dyDescent="0.35">
      <c r="A586" s="4"/>
      <c r="B586" s="10" t="s">
        <v>8</v>
      </c>
      <c r="C586" s="76" t="s">
        <v>237</v>
      </c>
      <c r="D586" s="3" t="s">
        <v>58</v>
      </c>
      <c r="E586" s="36">
        <v>18.631419707376484</v>
      </c>
      <c r="F586" s="36">
        <v>5.8695080740217085</v>
      </c>
      <c r="G586" s="36">
        <v>85.845455696302764</v>
      </c>
      <c r="H586" s="3">
        <v>4</v>
      </c>
      <c r="I586" s="3">
        <v>24</v>
      </c>
      <c r="J586" s="49">
        <f t="shared" si="29"/>
        <v>2.9248493871515819</v>
      </c>
      <c r="K586" s="49">
        <f t="shared" si="30"/>
        <v>1.7697708269248469</v>
      </c>
      <c r="L586" s="49">
        <f t="shared" si="31"/>
        <v>9.2652822782850368</v>
      </c>
      <c r="M586" s="4"/>
    </row>
    <row r="587" spans="1:13" x14ac:dyDescent="0.35">
      <c r="A587" s="4"/>
      <c r="B587" s="10" t="s">
        <v>8</v>
      </c>
      <c r="C587" s="76" t="s">
        <v>255</v>
      </c>
      <c r="D587" s="3" t="s">
        <v>58</v>
      </c>
      <c r="E587" s="36">
        <v>18.635678155424333</v>
      </c>
      <c r="F587" s="36">
        <v>8.395000003777751</v>
      </c>
      <c r="G587" s="36">
        <v>122.81051677537276</v>
      </c>
      <c r="H587" s="3">
        <v>4</v>
      </c>
      <c r="I587" s="3">
        <v>25</v>
      </c>
      <c r="J587" s="49">
        <f t="shared" si="29"/>
        <v>2.9250779237595066</v>
      </c>
      <c r="K587" s="49">
        <f t="shared" si="30"/>
        <v>2.1276362909795044</v>
      </c>
      <c r="L587" s="49">
        <f t="shared" si="31"/>
        <v>11.081990650391868</v>
      </c>
      <c r="M587" s="4"/>
    </row>
    <row r="588" spans="1:13" x14ac:dyDescent="0.35">
      <c r="A588" s="4"/>
      <c r="B588" s="10" t="s">
        <v>8</v>
      </c>
      <c r="C588" s="76" t="s">
        <v>255</v>
      </c>
      <c r="D588" s="3" t="s">
        <v>58</v>
      </c>
      <c r="E588" s="36">
        <v>18.679625272313029</v>
      </c>
      <c r="F588" s="36">
        <v>7.9582991309073758</v>
      </c>
      <c r="G588" s="36">
        <v>116.69656577270452</v>
      </c>
      <c r="H588" s="3">
        <v>4</v>
      </c>
      <c r="I588" s="3">
        <v>26</v>
      </c>
      <c r="J588" s="49">
        <f t="shared" si="29"/>
        <v>2.9274333722308032</v>
      </c>
      <c r="K588" s="49">
        <f t="shared" si="30"/>
        <v>2.0742153000024177</v>
      </c>
      <c r="L588" s="49">
        <f t="shared" si="31"/>
        <v>10.80261846834852</v>
      </c>
      <c r="M588" s="4"/>
    </row>
    <row r="589" spans="1:13" x14ac:dyDescent="0.35">
      <c r="A589" s="4"/>
      <c r="B589" s="10" t="s">
        <v>8</v>
      </c>
      <c r="C589" s="76" t="s">
        <v>255</v>
      </c>
      <c r="D589" s="3" t="s">
        <v>58</v>
      </c>
      <c r="E589" s="36">
        <v>18.757695096057674</v>
      </c>
      <c r="F589" s="36">
        <v>9.0331749719264511</v>
      </c>
      <c r="G589" s="36">
        <v>133.01161037009754</v>
      </c>
      <c r="H589" s="3">
        <v>4</v>
      </c>
      <c r="I589" s="3">
        <v>27</v>
      </c>
      <c r="J589" s="49">
        <f t="shared" si="29"/>
        <v>2.9316040733463478</v>
      </c>
      <c r="K589" s="49">
        <f t="shared" si="30"/>
        <v>2.2009039082808299</v>
      </c>
      <c r="L589" s="49">
        <f t="shared" si="31"/>
        <v>11.533065957068725</v>
      </c>
      <c r="M589" s="4"/>
    </row>
    <row r="590" spans="1:13" x14ac:dyDescent="0.35">
      <c r="A590" s="4"/>
      <c r="B590" s="10" t="s">
        <v>8</v>
      </c>
      <c r="C590" s="76" t="s">
        <v>255</v>
      </c>
      <c r="D590" s="3" t="s">
        <v>58</v>
      </c>
      <c r="E590" s="36">
        <v>18.823852563141898</v>
      </c>
      <c r="F590" s="36">
        <v>8.1779474845581497</v>
      </c>
      <c r="G590" s="36">
        <v>120.84327500897521</v>
      </c>
      <c r="H590" s="3">
        <v>4</v>
      </c>
      <c r="I590" s="3">
        <v>28</v>
      </c>
      <c r="J590" s="49">
        <f t="shared" si="29"/>
        <v>2.9351248190071111</v>
      </c>
      <c r="K590" s="49">
        <f t="shared" si="30"/>
        <v>2.1014412003711049</v>
      </c>
      <c r="L590" s="49">
        <f t="shared" si="31"/>
        <v>10.992873828484306</v>
      </c>
      <c r="M590" s="4"/>
    </row>
    <row r="591" spans="1:13" x14ac:dyDescent="0.35">
      <c r="A591" s="4"/>
      <c r="B591" s="10" t="s">
        <v>8</v>
      </c>
      <c r="C591" s="76" t="s">
        <v>255</v>
      </c>
      <c r="D591" s="3" t="s">
        <v>58</v>
      </c>
      <c r="E591" s="36">
        <v>18.84667212851323</v>
      </c>
      <c r="F591" s="36">
        <v>8.1512207711359519</v>
      </c>
      <c r="G591" s="36">
        <v>120.59435747676997</v>
      </c>
      <c r="H591" s="3">
        <v>4</v>
      </c>
      <c r="I591" s="3">
        <v>29</v>
      </c>
      <c r="J591" s="49">
        <f t="shared" si="29"/>
        <v>2.9363363534016735</v>
      </c>
      <c r="K591" s="49">
        <f t="shared" si="30"/>
        <v>2.0981677039051303</v>
      </c>
      <c r="L591" s="49">
        <f t="shared" si="31"/>
        <v>10.981546224315133</v>
      </c>
      <c r="M591" s="4"/>
    </row>
    <row r="592" spans="1:13" x14ac:dyDescent="0.35">
      <c r="A592" s="4"/>
      <c r="B592" s="10" t="s">
        <v>8</v>
      </c>
      <c r="C592" s="76" t="s">
        <v>255</v>
      </c>
      <c r="D592" s="3" t="s">
        <v>58</v>
      </c>
      <c r="E592" s="36">
        <v>18.905524333423738</v>
      </c>
      <c r="F592" s="36">
        <v>9.0148557987990507</v>
      </c>
      <c r="G592" s="36">
        <v>133.78800189820373</v>
      </c>
      <c r="H592" s="3">
        <v>4</v>
      </c>
      <c r="I592" s="3">
        <v>30</v>
      </c>
      <c r="J592" s="49">
        <f t="shared" si="29"/>
        <v>2.9394541721301288</v>
      </c>
      <c r="K592" s="49">
        <f t="shared" si="30"/>
        <v>2.1988738608311809</v>
      </c>
      <c r="L592" s="49">
        <f t="shared" si="31"/>
        <v>11.566676354865461</v>
      </c>
      <c r="M592" s="4"/>
    </row>
    <row r="593" spans="1:13" x14ac:dyDescent="0.35">
      <c r="A593" s="4"/>
      <c r="B593" s="10" t="s">
        <v>8</v>
      </c>
      <c r="C593" s="76" t="s">
        <v>237</v>
      </c>
      <c r="D593" s="3" t="s">
        <v>58</v>
      </c>
      <c r="E593" s="36">
        <v>18.91496564421935</v>
      </c>
      <c r="F593" s="36">
        <v>7.2604992973929399</v>
      </c>
      <c r="G593" s="36">
        <v>107.80569439450196</v>
      </c>
      <c r="H593" s="3">
        <v>4</v>
      </c>
      <c r="I593" s="3">
        <v>31</v>
      </c>
      <c r="J593" s="49">
        <f t="shared" si="29"/>
        <v>2.9399534417586985</v>
      </c>
      <c r="K593" s="49">
        <f t="shared" si="30"/>
        <v>1.982448600217483</v>
      </c>
      <c r="L593" s="49">
        <f t="shared" si="31"/>
        <v>10.382952104026193</v>
      </c>
      <c r="M593" s="4"/>
    </row>
    <row r="594" spans="1:13" x14ac:dyDescent="0.35">
      <c r="A594" s="4"/>
      <c r="B594" s="10" t="s">
        <v>8</v>
      </c>
      <c r="C594" s="76" t="s">
        <v>255</v>
      </c>
      <c r="D594" s="3" t="s">
        <v>58</v>
      </c>
      <c r="E594" s="36">
        <v>18.941865017017591</v>
      </c>
      <c r="F594" s="36">
        <v>9.6105879155818084</v>
      </c>
      <c r="G594" s="36">
        <v>142.90333033943787</v>
      </c>
      <c r="H594" s="3">
        <v>4</v>
      </c>
      <c r="I594" s="3">
        <v>32</v>
      </c>
      <c r="J594" s="49">
        <f t="shared" si="29"/>
        <v>2.9413745526576016</v>
      </c>
      <c r="K594" s="49">
        <f t="shared" si="30"/>
        <v>2.262865398590832</v>
      </c>
      <c r="L594" s="49">
        <f t="shared" si="31"/>
        <v>11.954218098204411</v>
      </c>
      <c r="M594" s="4"/>
    </row>
    <row r="595" spans="1:13" x14ac:dyDescent="0.35">
      <c r="A595" s="4"/>
      <c r="B595" s="10" t="s">
        <v>8</v>
      </c>
      <c r="C595" s="76" t="s">
        <v>256</v>
      </c>
      <c r="D595" s="3" t="s">
        <v>58</v>
      </c>
      <c r="E595" s="36">
        <v>18.955474811340892</v>
      </c>
      <c r="F595" s="36">
        <v>9.0265843525295502</v>
      </c>
      <c r="G595" s="36">
        <v>134.31600597655193</v>
      </c>
      <c r="H595" s="3">
        <v>4</v>
      </c>
      <c r="I595" s="3">
        <v>33</v>
      </c>
      <c r="J595" s="49">
        <f t="shared" si="29"/>
        <v>2.9420927980526623</v>
      </c>
      <c r="K595" s="49">
        <f t="shared" si="30"/>
        <v>2.2001740403383985</v>
      </c>
      <c r="L595" s="49">
        <f t="shared" si="31"/>
        <v>11.58947824436251</v>
      </c>
      <c r="M595" s="4"/>
    </row>
    <row r="596" spans="1:13" x14ac:dyDescent="0.35">
      <c r="A596" s="4"/>
      <c r="B596" s="10" t="s">
        <v>8</v>
      </c>
      <c r="C596" s="76" t="s">
        <v>237</v>
      </c>
      <c r="D596" s="3" t="s">
        <v>58</v>
      </c>
      <c r="E596" s="36">
        <v>19.023725327225264</v>
      </c>
      <c r="F596" s="36">
        <v>6.8083496562469721</v>
      </c>
      <c r="G596" s="36">
        <v>101.6733364268385</v>
      </c>
      <c r="H596" s="3">
        <v>4</v>
      </c>
      <c r="I596" s="3">
        <v>34</v>
      </c>
      <c r="J596" s="49">
        <f t="shared" si="29"/>
        <v>2.9456869016201224</v>
      </c>
      <c r="K596" s="49">
        <f t="shared" si="30"/>
        <v>1.9181497495654583</v>
      </c>
      <c r="L596" s="49">
        <f t="shared" si="31"/>
        <v>10.083319712616401</v>
      </c>
      <c r="M596" s="4"/>
    </row>
    <row r="597" spans="1:13" x14ac:dyDescent="0.35">
      <c r="A597" s="4"/>
      <c r="B597" s="10" t="s">
        <v>8</v>
      </c>
      <c r="C597" s="76" t="s">
        <v>256</v>
      </c>
      <c r="D597" s="3" t="s">
        <v>58</v>
      </c>
      <c r="E597" s="36">
        <v>19.023725327225264</v>
      </c>
      <c r="F597" s="36">
        <v>7.0488527467040836</v>
      </c>
      <c r="G597" s="36">
        <v>105.26491924240435</v>
      </c>
      <c r="H597" s="3">
        <v>4</v>
      </c>
      <c r="I597" s="3">
        <v>35</v>
      </c>
      <c r="J597" s="49">
        <f t="shared" si="29"/>
        <v>2.9456869016201224</v>
      </c>
      <c r="K597" s="49">
        <f t="shared" si="30"/>
        <v>1.9528648726180975</v>
      </c>
      <c r="L597" s="49">
        <f t="shared" si="31"/>
        <v>10.259869357959893</v>
      </c>
      <c r="M597" s="4"/>
    </row>
    <row r="598" spans="1:13" x14ac:dyDescent="0.35">
      <c r="A598" s="4"/>
      <c r="B598" s="10" t="s">
        <v>8</v>
      </c>
      <c r="C598" s="76" t="s">
        <v>255</v>
      </c>
      <c r="D598" s="3" t="s">
        <v>58</v>
      </c>
      <c r="E598" s="36">
        <v>19.080645306898401</v>
      </c>
      <c r="F598" s="36">
        <v>8.6922048450320695</v>
      </c>
      <c r="G598" s="36">
        <v>130.19450890262416</v>
      </c>
      <c r="H598" s="3">
        <v>4</v>
      </c>
      <c r="I598" s="3">
        <v>36</v>
      </c>
      <c r="J598" s="49">
        <f t="shared" si="29"/>
        <v>2.9486744865644878</v>
      </c>
      <c r="K598" s="49">
        <f t="shared" si="30"/>
        <v>2.1624266291933445</v>
      </c>
      <c r="L598" s="49">
        <f t="shared" si="31"/>
        <v>11.410280842408051</v>
      </c>
      <c r="M598" s="4"/>
    </row>
    <row r="599" spans="1:13" x14ac:dyDescent="0.35">
      <c r="A599" s="4"/>
      <c r="B599" s="10" t="s">
        <v>8</v>
      </c>
      <c r="C599" s="76" t="s">
        <v>255</v>
      </c>
      <c r="D599" s="3" t="s">
        <v>58</v>
      </c>
      <c r="E599" s="36">
        <v>19.090346390990323</v>
      </c>
      <c r="F599" s="36">
        <v>6.6709913086476069</v>
      </c>
      <c r="G599" s="36">
        <v>99.970954859894405</v>
      </c>
      <c r="H599" s="3">
        <v>4</v>
      </c>
      <c r="I599" s="3">
        <v>37</v>
      </c>
      <c r="J599" s="49">
        <f t="shared" si="29"/>
        <v>2.9491827827270591</v>
      </c>
      <c r="K599" s="49">
        <f t="shared" si="30"/>
        <v>1.8977684708705271</v>
      </c>
      <c r="L599" s="49">
        <f t="shared" si="31"/>
        <v>9.9985476375268831</v>
      </c>
      <c r="M599" s="4"/>
    </row>
    <row r="600" spans="1:13" x14ac:dyDescent="0.35">
      <c r="A600" s="4"/>
      <c r="B600" s="10" t="s">
        <v>8</v>
      </c>
      <c r="C600" s="76" t="s">
        <v>255</v>
      </c>
      <c r="D600" s="3" t="s">
        <v>58</v>
      </c>
      <c r="E600" s="36">
        <v>19.102465818014537</v>
      </c>
      <c r="F600" s="36">
        <v>8.9729482374781622</v>
      </c>
      <c r="G600" s="36">
        <v>134.55326803969371</v>
      </c>
      <c r="H600" s="3">
        <v>4</v>
      </c>
      <c r="I600" s="3">
        <v>38</v>
      </c>
      <c r="J600" s="49">
        <f t="shared" si="29"/>
        <v>2.9498174271394513</v>
      </c>
      <c r="K600" s="49">
        <f t="shared" si="30"/>
        <v>2.1942142996018741</v>
      </c>
      <c r="L600" s="49">
        <f t="shared" si="31"/>
        <v>11.599709825667782</v>
      </c>
      <c r="M600" s="4"/>
    </row>
    <row r="601" spans="1:13" x14ac:dyDescent="0.35">
      <c r="A601" s="4"/>
      <c r="B601" s="10" t="s">
        <v>8</v>
      </c>
      <c r="C601" s="76" t="s">
        <v>255</v>
      </c>
      <c r="D601" s="3" t="s">
        <v>58</v>
      </c>
      <c r="E601" s="36">
        <v>19.149485641396026</v>
      </c>
      <c r="F601" s="36">
        <v>12.244125127379528</v>
      </c>
      <c r="G601" s="36">
        <v>184.05792817979528</v>
      </c>
      <c r="H601" s="3">
        <v>4</v>
      </c>
      <c r="I601" s="3">
        <v>39</v>
      </c>
      <c r="J601" s="49">
        <f t="shared" si="29"/>
        <v>2.9522758558088067</v>
      </c>
      <c r="K601" s="49">
        <f t="shared" si="30"/>
        <v>2.5050462405163714</v>
      </c>
      <c r="L601" s="49">
        <f t="shared" si="31"/>
        <v>13.566795059253872</v>
      </c>
      <c r="M601" s="4"/>
    </row>
    <row r="602" spans="1:13" x14ac:dyDescent="0.35">
      <c r="A602" s="4"/>
      <c r="B602" s="10" t="s">
        <v>8</v>
      </c>
      <c r="C602" s="76" t="s">
        <v>256</v>
      </c>
      <c r="D602" s="3" t="s">
        <v>58</v>
      </c>
      <c r="E602" s="36">
        <v>19.171572714067938</v>
      </c>
      <c r="F602" s="36">
        <v>7.2777829761315029</v>
      </c>
      <c r="G602" s="36">
        <v>109.52833823642703</v>
      </c>
      <c r="H602" s="3">
        <v>4</v>
      </c>
      <c r="I602" s="3">
        <v>40</v>
      </c>
      <c r="J602" s="49">
        <f t="shared" si="29"/>
        <v>2.9534285940715561</v>
      </c>
      <c r="K602" s="49">
        <f t="shared" si="30"/>
        <v>1.9848262795823428</v>
      </c>
      <c r="L602" s="49">
        <f t="shared" si="31"/>
        <v>10.465578733946204</v>
      </c>
      <c r="M602" s="4"/>
    </row>
    <row r="603" spans="1:13" x14ac:dyDescent="0.35">
      <c r="A603" s="4"/>
      <c r="B603" s="10" t="s">
        <v>8</v>
      </c>
      <c r="C603" s="76" t="s">
        <v>256</v>
      </c>
      <c r="D603" s="3" t="s">
        <v>58</v>
      </c>
      <c r="E603" s="36">
        <v>19.2080985610772</v>
      </c>
      <c r="F603" s="36">
        <v>7.3689789013724063</v>
      </c>
      <c r="G603" s="36">
        <v>111.11209733016676</v>
      </c>
      <c r="H603" s="3">
        <v>4</v>
      </c>
      <c r="I603" s="3">
        <v>41</v>
      </c>
      <c r="J603" s="49">
        <f t="shared" si="29"/>
        <v>2.9553319901572035</v>
      </c>
      <c r="K603" s="49">
        <f t="shared" si="30"/>
        <v>1.9972791486205526</v>
      </c>
      <c r="L603" s="49">
        <f t="shared" si="31"/>
        <v>10.540972314268108</v>
      </c>
      <c r="M603" s="4"/>
    </row>
    <row r="604" spans="1:13" x14ac:dyDescent="0.35">
      <c r="A604" s="4"/>
      <c r="B604" s="10" t="s">
        <v>8</v>
      </c>
      <c r="C604" s="76" t="s">
        <v>255</v>
      </c>
      <c r="D604" s="3" t="s">
        <v>58</v>
      </c>
      <c r="E604" s="36">
        <v>19.232869009404524</v>
      </c>
      <c r="F604" s="36">
        <v>8.7717187636887193</v>
      </c>
      <c r="G604" s="36">
        <v>132.43367460594834</v>
      </c>
      <c r="H604" s="3">
        <v>4</v>
      </c>
      <c r="I604" s="3">
        <v>42</v>
      </c>
      <c r="J604" s="49">
        <f t="shared" si="29"/>
        <v>2.9566207429291156</v>
      </c>
      <c r="K604" s="49">
        <f t="shared" si="30"/>
        <v>2.1715327693586866</v>
      </c>
      <c r="L604" s="49">
        <f t="shared" si="31"/>
        <v>11.507983081580731</v>
      </c>
      <c r="M604" s="4"/>
    </row>
    <row r="605" spans="1:13" x14ac:dyDescent="0.35">
      <c r="A605" s="4"/>
      <c r="B605" s="10" t="s">
        <v>8</v>
      </c>
      <c r="C605" s="76" t="s">
        <v>255</v>
      </c>
      <c r="D605" s="3" t="s">
        <v>58</v>
      </c>
      <c r="E605" s="36">
        <v>19.436360907844733</v>
      </c>
      <c r="F605" s="36">
        <v>6.9923404553842738</v>
      </c>
      <c r="G605" s="36">
        <v>106.68593735487714</v>
      </c>
      <c r="H605" s="3">
        <v>4</v>
      </c>
      <c r="I605" s="3">
        <v>43</v>
      </c>
      <c r="J605" s="49">
        <f t="shared" si="29"/>
        <v>2.9671455854103943</v>
      </c>
      <c r="K605" s="49">
        <f t="shared" si="30"/>
        <v>1.944815329299429</v>
      </c>
      <c r="L605" s="49">
        <f t="shared" si="31"/>
        <v>10.328888485934831</v>
      </c>
      <c r="M605" s="4"/>
    </row>
    <row r="606" spans="1:13" x14ac:dyDescent="0.35">
      <c r="A606" s="4"/>
      <c r="B606" s="10" t="s">
        <v>8</v>
      </c>
      <c r="C606" s="76" t="s">
        <v>256</v>
      </c>
      <c r="D606" s="3" t="s">
        <v>58</v>
      </c>
      <c r="E606" s="36">
        <v>19.436360907844733</v>
      </c>
      <c r="F606" s="36">
        <v>7.5629442052337215</v>
      </c>
      <c r="G606" s="36">
        <v>115.39194878257022</v>
      </c>
      <c r="H606" s="3">
        <v>4</v>
      </c>
      <c r="I606" s="3">
        <v>44</v>
      </c>
      <c r="J606" s="49">
        <f t="shared" si="29"/>
        <v>2.9671455854103943</v>
      </c>
      <c r="K606" s="49">
        <f t="shared" si="30"/>
        <v>2.0232605595141031</v>
      </c>
      <c r="L606" s="49">
        <f t="shared" si="31"/>
        <v>10.742064456265854</v>
      </c>
      <c r="M606" s="4"/>
    </row>
    <row r="607" spans="1:13" x14ac:dyDescent="0.35">
      <c r="A607" s="4"/>
      <c r="B607" s="10" t="s">
        <v>8</v>
      </c>
      <c r="C607" s="76" t="s">
        <v>255</v>
      </c>
      <c r="D607" s="3" t="s">
        <v>58</v>
      </c>
      <c r="E607" s="36">
        <v>19.448604714488479</v>
      </c>
      <c r="F607" s="36">
        <v>8.7195484440667848</v>
      </c>
      <c r="G607" s="36">
        <v>133.12269501732806</v>
      </c>
      <c r="H607" s="3">
        <v>4</v>
      </c>
      <c r="I607" s="3">
        <v>45</v>
      </c>
      <c r="J607" s="49">
        <f t="shared" si="29"/>
        <v>2.9677753304469365</v>
      </c>
      <c r="K607" s="49">
        <f t="shared" si="30"/>
        <v>2.1655674526427586</v>
      </c>
      <c r="L607" s="49">
        <f t="shared" si="31"/>
        <v>11.537880872037467</v>
      </c>
      <c r="M607" s="4"/>
    </row>
    <row r="608" spans="1:13" x14ac:dyDescent="0.35">
      <c r="A608" s="4"/>
      <c r="B608" s="10" t="s">
        <v>8</v>
      </c>
      <c r="C608" s="76" t="s">
        <v>255</v>
      </c>
      <c r="D608" s="3" t="s">
        <v>58</v>
      </c>
      <c r="E608" s="36">
        <v>19.473069232693657</v>
      </c>
      <c r="F608" s="36">
        <v>8.1900671584773637</v>
      </c>
      <c r="G608" s="36">
        <v>125.19630966599065</v>
      </c>
      <c r="H608" s="3">
        <v>4</v>
      </c>
      <c r="I608" s="3">
        <v>46</v>
      </c>
      <c r="J608" s="49">
        <f t="shared" si="29"/>
        <v>2.9690324460304147</v>
      </c>
      <c r="K608" s="49">
        <f t="shared" si="30"/>
        <v>2.1029220978896439</v>
      </c>
      <c r="L608" s="49">
        <f t="shared" si="31"/>
        <v>11.189115678461397</v>
      </c>
      <c r="M608" s="4"/>
    </row>
    <row r="609" spans="1:13" x14ac:dyDescent="0.35">
      <c r="A609" s="4"/>
      <c r="B609" s="10" t="s">
        <v>8</v>
      </c>
      <c r="C609" s="76" t="s">
        <v>255</v>
      </c>
      <c r="D609" s="3" t="s">
        <v>58</v>
      </c>
      <c r="E609" s="36">
        <v>19.505640859567343</v>
      </c>
      <c r="F609" s="36">
        <v>8.3626431266041976</v>
      </c>
      <c r="G609" s="36">
        <v>128.0481900694526</v>
      </c>
      <c r="H609" s="3">
        <v>4</v>
      </c>
      <c r="I609" s="3">
        <v>47</v>
      </c>
      <c r="J609" s="49">
        <f t="shared" si="29"/>
        <v>2.970703698587406</v>
      </c>
      <c r="K609" s="49">
        <f t="shared" si="30"/>
        <v>2.123774540596874</v>
      </c>
      <c r="L609" s="49">
        <f t="shared" si="31"/>
        <v>11.315838018876578</v>
      </c>
      <c r="M609" s="4"/>
    </row>
    <row r="610" spans="1:13" x14ac:dyDescent="0.35">
      <c r="A610" s="4"/>
      <c r="B610" s="10" t="s">
        <v>8</v>
      </c>
      <c r="C610" s="76" t="s">
        <v>255</v>
      </c>
      <c r="D610" s="3" t="s">
        <v>58</v>
      </c>
      <c r="E610" s="36">
        <v>19.614159435118392</v>
      </c>
      <c r="F610" s="36">
        <v>9.7424753058667939</v>
      </c>
      <c r="G610" s="36">
        <v>150.00601419445047</v>
      </c>
      <c r="H610" s="3">
        <v>4</v>
      </c>
      <c r="I610" s="3">
        <v>48</v>
      </c>
      <c r="J610" s="49">
        <f t="shared" si="29"/>
        <v>2.9762517255757368</v>
      </c>
      <c r="K610" s="49">
        <f t="shared" si="30"/>
        <v>2.2764952235461493</v>
      </c>
      <c r="L610" s="49">
        <f t="shared" si="31"/>
        <v>12.247694239915139</v>
      </c>
      <c r="M610" s="4"/>
    </row>
    <row r="611" spans="1:13" x14ac:dyDescent="0.35">
      <c r="A611" s="4"/>
      <c r="B611" s="10" t="s">
        <v>8</v>
      </c>
      <c r="C611" s="76" t="s">
        <v>235</v>
      </c>
      <c r="D611" s="3" t="s">
        <v>58</v>
      </c>
      <c r="E611" s="36">
        <v>19.625618470424023</v>
      </c>
      <c r="F611" s="36">
        <v>8.1876446588951186</v>
      </c>
      <c r="G611" s="36">
        <v>126.1397583438013</v>
      </c>
      <c r="H611" s="3">
        <v>4</v>
      </c>
      <c r="I611" s="3">
        <v>49</v>
      </c>
      <c r="J611" s="49">
        <f t="shared" si="29"/>
        <v>2.976835777588414</v>
      </c>
      <c r="K611" s="49">
        <f t="shared" si="30"/>
        <v>2.1026262690672874</v>
      </c>
      <c r="L611" s="49">
        <f t="shared" si="31"/>
        <v>11.231195766426712</v>
      </c>
      <c r="M611" s="4"/>
    </row>
    <row r="612" spans="1:13" x14ac:dyDescent="0.35">
      <c r="A612" s="4"/>
      <c r="B612" s="10" t="s">
        <v>8</v>
      </c>
      <c r="C612" s="76" t="s">
        <v>256</v>
      </c>
      <c r="D612" s="3" t="s">
        <v>58</v>
      </c>
      <c r="E612" s="36">
        <v>19.64616057522117</v>
      </c>
      <c r="F612" s="36">
        <v>9.1343595875733339</v>
      </c>
      <c r="G612" s="36">
        <v>140.87224973928224</v>
      </c>
      <c r="H612" s="3">
        <v>4</v>
      </c>
      <c r="I612" s="3">
        <v>50</v>
      </c>
      <c r="J612" s="49">
        <f t="shared" si="29"/>
        <v>2.9778819286500591</v>
      </c>
      <c r="K612" s="49">
        <f t="shared" si="30"/>
        <v>2.212043082016518</v>
      </c>
      <c r="L612" s="49">
        <f t="shared" si="31"/>
        <v>11.868961611669414</v>
      </c>
      <c r="M612" s="4"/>
    </row>
    <row r="613" spans="1:13" x14ac:dyDescent="0.35">
      <c r="A613" s="4"/>
      <c r="B613" s="10" t="s">
        <v>8</v>
      </c>
      <c r="C613" s="76" t="s">
        <v>255</v>
      </c>
      <c r="D613" s="3" t="s">
        <v>58</v>
      </c>
      <c r="E613" s="36">
        <v>19.658273712302488</v>
      </c>
      <c r="F613" s="36">
        <v>8.6441454214542883</v>
      </c>
      <c r="G613" s="36">
        <v>133.39424671255739</v>
      </c>
      <c r="H613" s="3">
        <v>4</v>
      </c>
      <c r="I613" s="3">
        <v>51</v>
      </c>
      <c r="J613" s="49">
        <f t="shared" si="29"/>
        <v>2.9784983037580788</v>
      </c>
      <c r="K613" s="49">
        <f t="shared" si="30"/>
        <v>2.1568822619013566</v>
      </c>
      <c r="L613" s="49">
        <f t="shared" si="31"/>
        <v>11.549642709303063</v>
      </c>
      <c r="M613" s="4"/>
    </row>
    <row r="614" spans="1:13" x14ac:dyDescent="0.35">
      <c r="A614" s="4"/>
      <c r="B614" s="10" t="s">
        <v>8</v>
      </c>
      <c r="C614" s="76" t="s">
        <v>255</v>
      </c>
      <c r="D614" s="3" t="s">
        <v>58</v>
      </c>
      <c r="E614" s="36">
        <v>19.663654933607678</v>
      </c>
      <c r="F614" s="36">
        <v>8.6188644882522869</v>
      </c>
      <c r="G614" s="36">
        <v>133.04052611496672</v>
      </c>
      <c r="H614" s="3">
        <v>4</v>
      </c>
      <c r="I614" s="3">
        <v>52</v>
      </c>
      <c r="J614" s="49">
        <f t="shared" si="29"/>
        <v>2.9787720045415393</v>
      </c>
      <c r="K614" s="49">
        <f t="shared" si="30"/>
        <v>2.1539533460973295</v>
      </c>
      <c r="L614" s="49">
        <f t="shared" si="31"/>
        <v>11.534319490761764</v>
      </c>
      <c r="M614" s="4"/>
    </row>
    <row r="615" spans="1:13" x14ac:dyDescent="0.35">
      <c r="A615" s="4"/>
      <c r="B615" s="10" t="s">
        <v>8</v>
      </c>
      <c r="C615" s="76" t="s">
        <v>237</v>
      </c>
      <c r="D615" s="3" t="s">
        <v>58</v>
      </c>
      <c r="E615" s="36">
        <v>19.691546418424871</v>
      </c>
      <c r="F615" s="36">
        <v>6.675945628906172</v>
      </c>
      <c r="G615" s="36">
        <v>103.1958591922119</v>
      </c>
      <c r="H615" s="3">
        <v>4</v>
      </c>
      <c r="I615" s="3">
        <v>53</v>
      </c>
      <c r="J615" s="49">
        <f t="shared" si="29"/>
        <v>2.9801894278314069</v>
      </c>
      <c r="K615" s="49">
        <f t="shared" si="30"/>
        <v>1.8985108615043167</v>
      </c>
      <c r="L615" s="49">
        <f t="shared" si="31"/>
        <v>10.158536272131526</v>
      </c>
      <c r="M615" s="4"/>
    </row>
    <row r="616" spans="1:13" x14ac:dyDescent="0.35">
      <c r="A616" s="4"/>
      <c r="B616" s="10" t="s">
        <v>8</v>
      </c>
      <c r="C616" s="76" t="s">
        <v>256</v>
      </c>
      <c r="D616" s="3" t="s">
        <v>58</v>
      </c>
      <c r="E616" s="36">
        <v>19.699939729584937</v>
      </c>
      <c r="F616" s="36">
        <v>6.8432247546128986</v>
      </c>
      <c r="G616" s="36">
        <v>105.82672544917405</v>
      </c>
      <c r="H616" s="3">
        <v>4</v>
      </c>
      <c r="I616" s="3">
        <v>54</v>
      </c>
      <c r="J616" s="49">
        <f t="shared" si="29"/>
        <v>2.9806155763273305</v>
      </c>
      <c r="K616" s="49">
        <f t="shared" si="30"/>
        <v>1.9232590758870651</v>
      </c>
      <c r="L616" s="49">
        <f t="shared" si="31"/>
        <v>10.287211743187463</v>
      </c>
      <c r="M616" s="4"/>
    </row>
    <row r="617" spans="1:13" x14ac:dyDescent="0.35">
      <c r="A617" s="4"/>
      <c r="B617" s="10" t="s">
        <v>8</v>
      </c>
      <c r="C617" s="76" t="s">
        <v>255</v>
      </c>
      <c r="D617" s="3" t="s">
        <v>58</v>
      </c>
      <c r="E617" s="36">
        <v>19.845415096552063</v>
      </c>
      <c r="F617" s="36">
        <v>8.7172730867164976</v>
      </c>
      <c r="G617" s="36">
        <v>135.80335378897411</v>
      </c>
      <c r="H617" s="3">
        <v>4</v>
      </c>
      <c r="I617" s="3">
        <v>55</v>
      </c>
      <c r="J617" s="49">
        <f t="shared" si="29"/>
        <v>2.9879730029501133</v>
      </c>
      <c r="K617" s="49">
        <f t="shared" si="30"/>
        <v>2.1653064696007305</v>
      </c>
      <c r="L617" s="49">
        <f t="shared" si="31"/>
        <v>11.653469603039865</v>
      </c>
      <c r="M617" s="4"/>
    </row>
    <row r="618" spans="1:13" x14ac:dyDescent="0.35">
      <c r="A618" s="4"/>
      <c r="B618" s="10" t="s">
        <v>8</v>
      </c>
      <c r="C618" s="76" t="s">
        <v>255</v>
      </c>
      <c r="D618" s="3" t="s">
        <v>58</v>
      </c>
      <c r="E618" s="36">
        <v>19.850079353862117</v>
      </c>
      <c r="F618" s="36">
        <v>10.381258358069772</v>
      </c>
      <c r="G618" s="36">
        <v>161.76400972749403</v>
      </c>
      <c r="H618" s="3">
        <v>4</v>
      </c>
      <c r="I618" s="3">
        <v>56</v>
      </c>
      <c r="J618" s="49">
        <f t="shared" si="29"/>
        <v>2.9882080048008821</v>
      </c>
      <c r="K618" s="49">
        <f t="shared" si="30"/>
        <v>2.340002099491223</v>
      </c>
      <c r="L618" s="49">
        <f t="shared" si="31"/>
        <v>12.718648109272229</v>
      </c>
      <c r="M618" s="4"/>
    </row>
    <row r="619" spans="1:13" x14ac:dyDescent="0.35">
      <c r="A619" s="4"/>
      <c r="B619" s="10" t="s">
        <v>8</v>
      </c>
      <c r="C619" s="76" t="s">
        <v>255</v>
      </c>
      <c r="D619" s="3" t="s">
        <v>58</v>
      </c>
      <c r="E619" s="36">
        <v>20.039389346020986</v>
      </c>
      <c r="F619" s="36">
        <v>7.2376947329343633</v>
      </c>
      <c r="G619" s="36">
        <v>113.85560143591992</v>
      </c>
      <c r="H619" s="3">
        <v>4</v>
      </c>
      <c r="I619" s="3">
        <v>57</v>
      </c>
      <c r="J619" s="49">
        <f t="shared" si="29"/>
        <v>2.9976998039969507</v>
      </c>
      <c r="K619" s="49">
        <f t="shared" si="30"/>
        <v>1.9793027486420716</v>
      </c>
      <c r="L619" s="49">
        <f t="shared" si="31"/>
        <v>10.670314027052809</v>
      </c>
      <c r="M619" s="4"/>
    </row>
    <row r="620" spans="1:13" x14ac:dyDescent="0.35">
      <c r="A620" s="4"/>
      <c r="B620" s="10" t="s">
        <v>8</v>
      </c>
      <c r="C620" s="76" t="s">
        <v>255</v>
      </c>
      <c r="D620" s="3" t="s">
        <v>58</v>
      </c>
      <c r="E620" s="36">
        <v>20.064122217588093</v>
      </c>
      <c r="F620" s="36">
        <v>9.7750000043987502</v>
      </c>
      <c r="G620" s="36">
        <v>153.95953389066682</v>
      </c>
      <c r="H620" s="3">
        <v>4</v>
      </c>
      <c r="I620" s="3">
        <v>58</v>
      </c>
      <c r="J620" s="49">
        <f t="shared" si="29"/>
        <v>2.9989332558189239</v>
      </c>
      <c r="K620" s="49">
        <f t="shared" si="30"/>
        <v>2.2798281063214296</v>
      </c>
      <c r="L620" s="49">
        <f t="shared" si="31"/>
        <v>12.408043112862996</v>
      </c>
      <c r="M620" s="4"/>
    </row>
    <row r="621" spans="1:13" x14ac:dyDescent="0.35">
      <c r="A621" s="4"/>
      <c r="B621" s="10" t="s">
        <v>8</v>
      </c>
      <c r="C621" s="76" t="s">
        <v>256</v>
      </c>
      <c r="D621" s="3" t="s">
        <v>58</v>
      </c>
      <c r="E621" s="36">
        <v>20.084215826440381</v>
      </c>
      <c r="F621" s="36">
        <v>10.619924674944947</v>
      </c>
      <c r="G621" s="36">
        <v>167.43489449722523</v>
      </c>
      <c r="H621" s="3">
        <v>4</v>
      </c>
      <c r="I621" s="3">
        <v>59</v>
      </c>
      <c r="J621" s="49">
        <f t="shared" si="29"/>
        <v>2.9999342243027485</v>
      </c>
      <c r="K621" s="49">
        <f t="shared" si="30"/>
        <v>2.3627319230339259</v>
      </c>
      <c r="L621" s="49">
        <f t="shared" si="31"/>
        <v>12.939663616076935</v>
      </c>
      <c r="M621" s="4"/>
    </row>
    <row r="622" spans="1:13" x14ac:dyDescent="0.35">
      <c r="A622" s="4"/>
      <c r="B622" s="10" t="s">
        <v>8</v>
      </c>
      <c r="C622" s="76" t="s">
        <v>255</v>
      </c>
      <c r="D622" s="3" t="s">
        <v>58</v>
      </c>
      <c r="E622" s="36">
        <v>20.177175232584137</v>
      </c>
      <c r="F622" s="36">
        <v>8.6701153433881046</v>
      </c>
      <c r="G622" s="36">
        <v>137.32667270765268</v>
      </c>
      <c r="H622" s="3">
        <v>4</v>
      </c>
      <c r="I622" s="3">
        <v>60</v>
      </c>
      <c r="J622" s="49">
        <f t="shared" si="29"/>
        <v>3.0045520265638297</v>
      </c>
      <c r="K622" s="49">
        <f t="shared" si="30"/>
        <v>2.1598820944396087</v>
      </c>
      <c r="L622" s="49">
        <f t="shared" si="31"/>
        <v>11.718646368401629</v>
      </c>
      <c r="M622" s="4"/>
    </row>
    <row r="623" spans="1:13" x14ac:dyDescent="0.35">
      <c r="A623" s="4"/>
      <c r="B623" s="10" t="s">
        <v>8</v>
      </c>
      <c r="C623" s="76" t="s">
        <v>256</v>
      </c>
      <c r="D623" s="3" t="s">
        <v>58</v>
      </c>
      <c r="E623" s="36">
        <v>20.19060735507713</v>
      </c>
      <c r="F623" s="36">
        <v>9.9280373230920791</v>
      </c>
      <c r="G623" s="36">
        <v>157.355686166726</v>
      </c>
      <c r="H623" s="3">
        <v>4</v>
      </c>
      <c r="I623" s="3">
        <v>61</v>
      </c>
      <c r="J623" s="49">
        <f t="shared" si="29"/>
        <v>3.0052175138473856</v>
      </c>
      <c r="K623" s="49">
        <f t="shared" si="30"/>
        <v>2.2953628072719598</v>
      </c>
      <c r="L623" s="49">
        <f t="shared" si="31"/>
        <v>12.544149479607057</v>
      </c>
      <c r="M623" s="4"/>
    </row>
    <row r="624" spans="1:13" x14ac:dyDescent="0.35">
      <c r="A624" s="4"/>
      <c r="B624" s="10" t="s">
        <v>8</v>
      </c>
      <c r="C624" s="76" t="s">
        <v>255</v>
      </c>
      <c r="D624" s="3" t="s">
        <v>58</v>
      </c>
      <c r="E624" s="36">
        <v>20.22169627820637</v>
      </c>
      <c r="F624" s="36">
        <v>7.3492108452955565</v>
      </c>
      <c r="G624" s="36">
        <v>116.66160503448263</v>
      </c>
      <c r="H624" s="3">
        <v>4</v>
      </c>
      <c r="I624" s="3">
        <v>62</v>
      </c>
      <c r="J624" s="49">
        <f t="shared" si="29"/>
        <v>3.006756101181792</v>
      </c>
      <c r="K624" s="49">
        <f t="shared" si="30"/>
        <v>1.9945929394733912</v>
      </c>
      <c r="L624" s="49">
        <f t="shared" si="31"/>
        <v>10.801000186764309</v>
      </c>
      <c r="M624" s="4"/>
    </row>
    <row r="625" spans="1:13" x14ac:dyDescent="0.35">
      <c r="A625" s="4"/>
      <c r="B625" s="10" t="s">
        <v>8</v>
      </c>
      <c r="C625" s="76" t="s">
        <v>256</v>
      </c>
      <c r="D625" s="3" t="s">
        <v>58</v>
      </c>
      <c r="E625" s="36">
        <v>20.227254518797839</v>
      </c>
      <c r="F625" s="36">
        <v>8.4523044233094993</v>
      </c>
      <c r="G625" s="36">
        <v>134.20902657990399</v>
      </c>
      <c r="H625" s="3">
        <v>4</v>
      </c>
      <c r="I625" s="3">
        <v>63</v>
      </c>
      <c r="J625" s="49">
        <f t="shared" si="29"/>
        <v>3.007030928613255</v>
      </c>
      <c r="K625" s="49">
        <f t="shared" si="30"/>
        <v>2.1344391170073935</v>
      </c>
      <c r="L625" s="49">
        <f t="shared" si="31"/>
        <v>11.584861957740541</v>
      </c>
      <c r="M625" s="4"/>
    </row>
    <row r="626" spans="1:13" x14ac:dyDescent="0.35">
      <c r="A626" s="4"/>
      <c r="B626" s="10" t="s">
        <v>8</v>
      </c>
      <c r="C626" s="76" t="s">
        <v>255</v>
      </c>
      <c r="D626" s="3" t="s">
        <v>58</v>
      </c>
      <c r="E626" s="36">
        <v>20.266772075731939</v>
      </c>
      <c r="F626" s="36">
        <v>10.593116873753104</v>
      </c>
      <c r="G626" s="36">
        <v>168.53030392277623</v>
      </c>
      <c r="H626" s="3">
        <v>4</v>
      </c>
      <c r="I626" s="3">
        <v>64</v>
      </c>
      <c r="J626" s="49">
        <f t="shared" si="29"/>
        <v>3.0089827013956802</v>
      </c>
      <c r="K626" s="49">
        <f t="shared" si="30"/>
        <v>2.3602044386652765</v>
      </c>
      <c r="L626" s="49">
        <f t="shared" si="31"/>
        <v>12.981922196761781</v>
      </c>
      <c r="M626" s="4"/>
    </row>
    <row r="627" spans="1:13" x14ac:dyDescent="0.35">
      <c r="A627" s="4"/>
      <c r="B627" s="10" t="s">
        <v>8</v>
      </c>
      <c r="C627" s="76" t="s">
        <v>255</v>
      </c>
      <c r="D627" s="3" t="s">
        <v>58</v>
      </c>
      <c r="E627" s="36">
        <v>20.381945451155573</v>
      </c>
      <c r="F627" s="36">
        <v>9.3546686247434163</v>
      </c>
      <c r="G627" s="36">
        <v>149.67308131417812</v>
      </c>
      <c r="H627" s="3">
        <v>4</v>
      </c>
      <c r="I627" s="3">
        <v>65</v>
      </c>
      <c r="J627" s="49">
        <f t="shared" si="29"/>
        <v>3.0146494820784957</v>
      </c>
      <c r="K627" s="49">
        <f t="shared" si="30"/>
        <v>2.2358755368371428</v>
      </c>
      <c r="L627" s="49">
        <f t="shared" si="31"/>
        <v>12.234095034540893</v>
      </c>
      <c r="M627" s="4"/>
    </row>
    <row r="628" spans="1:13" x14ac:dyDescent="0.35">
      <c r="A628" s="4"/>
      <c r="B628" s="10" t="s">
        <v>8</v>
      </c>
      <c r="C628" s="76" t="s">
        <v>256</v>
      </c>
      <c r="D628" s="3" t="s">
        <v>58</v>
      </c>
      <c r="E628" s="36">
        <v>20.481625921238468</v>
      </c>
      <c r="F628" s="36">
        <v>7.4785376277943323</v>
      </c>
      <c r="G628" s="36">
        <v>120.24049895235586</v>
      </c>
      <c r="H628" s="3">
        <v>4</v>
      </c>
      <c r="I628" s="3">
        <v>66</v>
      </c>
      <c r="J628" s="49">
        <f t="shared" si="29"/>
        <v>3.0195281877055056</v>
      </c>
      <c r="K628" s="49">
        <f t="shared" si="30"/>
        <v>2.0120372685673575</v>
      </c>
      <c r="L628" s="49">
        <f t="shared" si="31"/>
        <v>10.965422880689822</v>
      </c>
      <c r="M628" s="4"/>
    </row>
    <row r="629" spans="1:13" x14ac:dyDescent="0.35">
      <c r="A629" s="4"/>
      <c r="B629" s="10" t="s">
        <v>8</v>
      </c>
      <c r="C629" s="76" t="s">
        <v>255</v>
      </c>
      <c r="D629" s="3" t="s">
        <v>58</v>
      </c>
      <c r="E629" s="36">
        <v>20.509049840949707</v>
      </c>
      <c r="F629" s="36">
        <v>9.3213867036079687</v>
      </c>
      <c r="G629" s="36">
        <v>150.07063582548346</v>
      </c>
      <c r="H629" s="3">
        <v>4</v>
      </c>
      <c r="I629" s="3">
        <v>67</v>
      </c>
      <c r="J629" s="49">
        <f t="shared" si="29"/>
        <v>3.0208662443875656</v>
      </c>
      <c r="K629" s="49">
        <f t="shared" si="30"/>
        <v>2.2323114055704409</v>
      </c>
      <c r="L629" s="49">
        <f t="shared" si="31"/>
        <v>12.250332070008692</v>
      </c>
      <c r="M629" s="4"/>
    </row>
    <row r="630" spans="1:13" x14ac:dyDescent="0.35">
      <c r="A630" s="4"/>
      <c r="B630" s="10" t="s">
        <v>8</v>
      </c>
      <c r="C630" s="76" t="s">
        <v>256</v>
      </c>
      <c r="D630" s="3" t="s">
        <v>58</v>
      </c>
      <c r="E630" s="36">
        <v>20.586284885365203</v>
      </c>
      <c r="F630" s="36">
        <v>9.006049359902379</v>
      </c>
      <c r="G630" s="36">
        <v>145.53986178446988</v>
      </c>
      <c r="H630" s="3">
        <v>4</v>
      </c>
      <c r="I630" s="3">
        <v>68</v>
      </c>
      <c r="J630" s="49">
        <f t="shared" si="29"/>
        <v>3.0246250718002767</v>
      </c>
      <c r="K630" s="49">
        <f t="shared" si="30"/>
        <v>2.1978965026441051</v>
      </c>
      <c r="L630" s="49">
        <f t="shared" si="31"/>
        <v>12.063990292787452</v>
      </c>
      <c r="M630" s="4"/>
    </row>
    <row r="631" spans="1:13" x14ac:dyDescent="0.35">
      <c r="A631" s="4"/>
      <c r="B631" s="10" t="s">
        <v>8</v>
      </c>
      <c r="C631" s="76" t="s">
        <v>255</v>
      </c>
      <c r="D631" s="3" t="s">
        <v>58</v>
      </c>
      <c r="E631" s="36">
        <v>20.644021540958491</v>
      </c>
      <c r="F631" s="36">
        <v>10.253073933928937</v>
      </c>
      <c r="G631" s="36">
        <v>166.15677313515914</v>
      </c>
      <c r="H631" s="3">
        <v>4</v>
      </c>
      <c r="I631" s="3">
        <v>69</v>
      </c>
      <c r="J631" s="49">
        <f t="shared" si="29"/>
        <v>3.0274257637348074</v>
      </c>
      <c r="K631" s="49">
        <f t="shared" si="30"/>
        <v>2.3275775566176695</v>
      </c>
      <c r="L631" s="49">
        <f t="shared" si="31"/>
        <v>12.890181268514386</v>
      </c>
      <c r="M631" s="4"/>
    </row>
    <row r="632" spans="1:13" x14ac:dyDescent="0.35">
      <c r="A632" s="4"/>
      <c r="B632" s="10" t="s">
        <v>8</v>
      </c>
      <c r="C632" s="76" t="s">
        <v>255</v>
      </c>
      <c r="D632" s="3" t="s">
        <v>58</v>
      </c>
      <c r="E632" s="36">
        <v>20.65650987906772</v>
      </c>
      <c r="F632" s="36">
        <v>10.350000004657501</v>
      </c>
      <c r="G632" s="36">
        <v>167.82897871547848</v>
      </c>
      <c r="H632" s="3">
        <v>4</v>
      </c>
      <c r="I632" s="3">
        <v>70</v>
      </c>
      <c r="J632" s="49">
        <f t="shared" si="29"/>
        <v>3.0280305181077152</v>
      </c>
      <c r="K632" s="49">
        <f t="shared" si="30"/>
        <v>2.336986520161378</v>
      </c>
      <c r="L632" s="49">
        <f t="shared" si="31"/>
        <v>12.954882427698003</v>
      </c>
      <c r="M632" s="4"/>
    </row>
    <row r="633" spans="1:13" x14ac:dyDescent="0.35">
      <c r="A633" s="4"/>
      <c r="B633" s="10" t="s">
        <v>8</v>
      </c>
      <c r="C633" s="76" t="s">
        <v>235</v>
      </c>
      <c r="D633" s="3" t="s">
        <v>58</v>
      </c>
      <c r="E633" s="36">
        <v>20.70159716992147</v>
      </c>
      <c r="F633" s="36">
        <v>6.0950000027427507</v>
      </c>
      <c r="G633" s="36">
        <v>99.048344323848781</v>
      </c>
      <c r="H633" s="3">
        <v>4</v>
      </c>
      <c r="I633" s="3">
        <v>71</v>
      </c>
      <c r="J633" s="49">
        <f t="shared" si="29"/>
        <v>3.0302108552620215</v>
      </c>
      <c r="K633" s="49">
        <f t="shared" si="30"/>
        <v>1.8074687633832349</v>
      </c>
      <c r="L633" s="49">
        <f t="shared" si="31"/>
        <v>9.9523034682353195</v>
      </c>
      <c r="M633" s="4"/>
    </row>
    <row r="634" spans="1:13" x14ac:dyDescent="0.35">
      <c r="A634" s="4"/>
      <c r="B634" s="10" t="s">
        <v>8</v>
      </c>
      <c r="C634" s="76" t="s">
        <v>256</v>
      </c>
      <c r="D634" s="3" t="s">
        <v>58</v>
      </c>
      <c r="E634" s="36">
        <v>20.721710846029353</v>
      </c>
      <c r="F634" s="36">
        <v>8.5873511670577631</v>
      </c>
      <c r="G634" s="36">
        <v>139.68651713641069</v>
      </c>
      <c r="H634" s="3">
        <v>4</v>
      </c>
      <c r="I634" s="3">
        <v>72</v>
      </c>
      <c r="J634" s="49">
        <f t="shared" si="29"/>
        <v>3.0311819837716465</v>
      </c>
      <c r="K634" s="49">
        <f t="shared" si="30"/>
        <v>2.1502903260512927</v>
      </c>
      <c r="L634" s="49">
        <f t="shared" si="31"/>
        <v>11.818905073500281</v>
      </c>
      <c r="M634" s="4"/>
    </row>
    <row r="635" spans="1:13" x14ac:dyDescent="0.35">
      <c r="A635" s="4"/>
      <c r="B635" s="10" t="s">
        <v>8</v>
      </c>
      <c r="C635" s="76" t="s">
        <v>256</v>
      </c>
      <c r="D635" s="3" t="s">
        <v>58</v>
      </c>
      <c r="E635" s="36">
        <v>20.758694573306656</v>
      </c>
      <c r="F635" s="36">
        <v>8.5479895335547358</v>
      </c>
      <c r="G635" s="36">
        <v>139.29440659516456</v>
      </c>
      <c r="H635" s="3">
        <v>4</v>
      </c>
      <c r="I635" s="3">
        <v>73</v>
      </c>
      <c r="J635" s="49">
        <f t="shared" si="29"/>
        <v>3.0329651744952373</v>
      </c>
      <c r="K635" s="49">
        <f t="shared" si="30"/>
        <v>2.1456961130240897</v>
      </c>
      <c r="L635" s="49">
        <f t="shared" si="31"/>
        <v>11.802305139046549</v>
      </c>
      <c r="M635" s="4"/>
    </row>
    <row r="636" spans="1:13" x14ac:dyDescent="0.35">
      <c r="A636" s="4"/>
      <c r="B636" s="10" t="s">
        <v>8</v>
      </c>
      <c r="C636" s="76" t="s">
        <v>255</v>
      </c>
      <c r="D636" s="3" t="s">
        <v>58</v>
      </c>
      <c r="E636" s="36">
        <v>20.819764657414272</v>
      </c>
      <c r="F636" s="36">
        <v>8.3792317704662143</v>
      </c>
      <c r="G636" s="36">
        <v>136.94610227476272</v>
      </c>
      <c r="H636" s="3">
        <v>4</v>
      </c>
      <c r="I636" s="3">
        <v>74</v>
      </c>
      <c r="J636" s="49">
        <f t="shared" si="29"/>
        <v>3.0359027594444665</v>
      </c>
      <c r="K636" s="49">
        <f t="shared" si="30"/>
        <v>2.1257562361229487</v>
      </c>
      <c r="L636" s="49">
        <f t="shared" si="31"/>
        <v>11.702397287511765</v>
      </c>
      <c r="M636" s="4"/>
    </row>
    <row r="637" spans="1:13" x14ac:dyDescent="0.35">
      <c r="A637" s="4"/>
      <c r="B637" s="10" t="s">
        <v>8</v>
      </c>
      <c r="C637" s="76" t="s">
        <v>234</v>
      </c>
      <c r="D637" s="3" t="s">
        <v>58</v>
      </c>
      <c r="E637" s="36">
        <v>20.838812355574166</v>
      </c>
      <c r="F637" s="36">
        <v>9.7064360135321266</v>
      </c>
      <c r="G637" s="36">
        <v>158.78242000099593</v>
      </c>
      <c r="H637" s="3">
        <v>4</v>
      </c>
      <c r="I637" s="3">
        <v>75</v>
      </c>
      <c r="J637" s="49">
        <f t="shared" si="29"/>
        <v>3.0368172265651916</v>
      </c>
      <c r="K637" s="49">
        <f t="shared" si="30"/>
        <v>2.2727891720358895</v>
      </c>
      <c r="L637" s="49">
        <f t="shared" si="31"/>
        <v>12.600889651171299</v>
      </c>
      <c r="M637" s="4"/>
    </row>
    <row r="638" spans="1:13" x14ac:dyDescent="0.35">
      <c r="A638" s="4"/>
      <c r="B638" s="10" t="s">
        <v>8</v>
      </c>
      <c r="C638" s="76" t="s">
        <v>234</v>
      </c>
      <c r="D638" s="3" t="s">
        <v>58</v>
      </c>
      <c r="E638" s="36">
        <v>20.846743759904761</v>
      </c>
      <c r="F638" s="36">
        <v>7.1337087160747483</v>
      </c>
      <c r="G638" s="36">
        <v>116.74095916452043</v>
      </c>
      <c r="H638" s="3">
        <v>4</v>
      </c>
      <c r="I638" s="3">
        <v>76</v>
      </c>
      <c r="J638" s="49">
        <f t="shared" si="29"/>
        <v>3.0371977614633865</v>
      </c>
      <c r="K638" s="49">
        <f t="shared" si="30"/>
        <v>1.9648312557239116</v>
      </c>
      <c r="L638" s="49">
        <f t="shared" si="31"/>
        <v>10.804673024414965</v>
      </c>
      <c r="M638" s="4"/>
    </row>
    <row r="639" spans="1:13" x14ac:dyDescent="0.35">
      <c r="A639" s="4"/>
      <c r="B639" s="10" t="s">
        <v>8</v>
      </c>
      <c r="C639" s="76" t="s">
        <v>255</v>
      </c>
      <c r="D639" s="3" t="s">
        <v>58</v>
      </c>
      <c r="E639" s="36">
        <v>20.854355070138556</v>
      </c>
      <c r="F639" s="36">
        <v>9.7268520131207143</v>
      </c>
      <c r="G639" s="36">
        <v>159.23507209310446</v>
      </c>
      <c r="H639" s="3">
        <v>4</v>
      </c>
      <c r="I639" s="3">
        <v>77</v>
      </c>
      <c r="J639" s="49">
        <f t="shared" si="29"/>
        <v>3.0375628026988388</v>
      </c>
      <c r="K639" s="49">
        <f t="shared" si="30"/>
        <v>2.2748903097405946</v>
      </c>
      <c r="L639" s="49">
        <f t="shared" si="31"/>
        <v>12.618837985056487</v>
      </c>
      <c r="M639" s="4"/>
    </row>
    <row r="640" spans="1:13" x14ac:dyDescent="0.35">
      <c r="A640" s="4"/>
      <c r="B640" s="10" t="s">
        <v>8</v>
      </c>
      <c r="C640" s="76" t="s">
        <v>255</v>
      </c>
      <c r="D640" s="3" t="s">
        <v>58</v>
      </c>
      <c r="E640" s="36">
        <v>20.868618794542904</v>
      </c>
      <c r="F640" s="36">
        <v>9.5857863570339692</v>
      </c>
      <c r="G640" s="36">
        <v>157.03306524473456</v>
      </c>
      <c r="H640" s="3">
        <v>4</v>
      </c>
      <c r="I640" s="3">
        <v>78</v>
      </c>
      <c r="J640" s="49">
        <f t="shared" si="29"/>
        <v>3.0382465375163181</v>
      </c>
      <c r="K640" s="49">
        <f t="shared" si="30"/>
        <v>2.2602814135116107</v>
      </c>
      <c r="L640" s="49">
        <f t="shared" si="31"/>
        <v>12.531283463585625</v>
      </c>
      <c r="M640" s="4"/>
    </row>
    <row r="641" spans="1:13" x14ac:dyDescent="0.35">
      <c r="A641" s="4"/>
      <c r="B641" s="10" t="s">
        <v>8</v>
      </c>
      <c r="C641" s="76" t="s">
        <v>255</v>
      </c>
      <c r="D641" s="3" t="s">
        <v>58</v>
      </c>
      <c r="E641" s="36">
        <v>20.880656129355746</v>
      </c>
      <c r="F641" s="36">
        <v>9.0353707767569862</v>
      </c>
      <c r="G641" s="36">
        <v>148.10160909969366</v>
      </c>
      <c r="H641" s="3">
        <v>4</v>
      </c>
      <c r="I641" s="3">
        <v>79</v>
      </c>
      <c r="J641" s="49">
        <f t="shared" si="29"/>
        <v>3.0388231863404398</v>
      </c>
      <c r="K641" s="49">
        <f t="shared" si="30"/>
        <v>2.2011469610280612</v>
      </c>
      <c r="L641" s="49">
        <f t="shared" si="31"/>
        <v>12.169700452340381</v>
      </c>
      <c r="M641" s="4"/>
    </row>
    <row r="642" spans="1:13" x14ac:dyDescent="0.35">
      <c r="A642" s="4"/>
      <c r="B642" s="10" t="s">
        <v>8</v>
      </c>
      <c r="C642" s="76" t="s">
        <v>255</v>
      </c>
      <c r="D642" s="3" t="s">
        <v>58</v>
      </c>
      <c r="E642" s="36">
        <v>20.930315941100137</v>
      </c>
      <c r="F642" s="36">
        <v>9.8926740615507249</v>
      </c>
      <c r="G642" s="36">
        <v>162.53958298430763</v>
      </c>
      <c r="H642" s="3">
        <v>4</v>
      </c>
      <c r="I642" s="3">
        <v>80</v>
      </c>
      <c r="J642" s="49">
        <f t="shared" si="29"/>
        <v>3.0411986314753747</v>
      </c>
      <c r="K642" s="49">
        <f t="shared" si="30"/>
        <v>2.2917944894272435</v>
      </c>
      <c r="L642" s="49">
        <f t="shared" si="31"/>
        <v>12.749101261826562</v>
      </c>
      <c r="M642" s="4"/>
    </row>
    <row r="643" spans="1:13" x14ac:dyDescent="0.35">
      <c r="A643" s="4"/>
      <c r="B643" s="10" t="s">
        <v>8</v>
      </c>
      <c r="C643" s="76" t="s">
        <v>235</v>
      </c>
      <c r="D643" s="3" t="s">
        <v>58</v>
      </c>
      <c r="E643" s="36">
        <v>20.94137054718929</v>
      </c>
      <c r="F643" s="36">
        <v>5.4098914061504262</v>
      </c>
      <c r="G643" s="36">
        <v>88.933074336657029</v>
      </c>
      <c r="H643" s="3">
        <v>4</v>
      </c>
      <c r="I643" s="3">
        <v>81</v>
      </c>
      <c r="J643" s="49">
        <f t="shared" si="29"/>
        <v>3.0417266544557289</v>
      </c>
      <c r="K643" s="49">
        <f t="shared" si="30"/>
        <v>1.6882290198566379</v>
      </c>
      <c r="L643" s="49">
        <f t="shared" si="31"/>
        <v>9.4304334119199975</v>
      </c>
      <c r="M643" s="4"/>
    </row>
    <row r="644" spans="1:13" x14ac:dyDescent="0.35">
      <c r="A644" s="4"/>
      <c r="B644" s="10" t="s">
        <v>8</v>
      </c>
      <c r="C644" s="76" t="s">
        <v>255</v>
      </c>
      <c r="D644" s="3" t="s">
        <v>58</v>
      </c>
      <c r="E644" s="36">
        <v>20.944212217096975</v>
      </c>
      <c r="F644" s="36">
        <v>7.9208206681167503</v>
      </c>
      <c r="G644" s="36">
        <v>130.22784897018497</v>
      </c>
      <c r="H644" s="3">
        <v>4</v>
      </c>
      <c r="I644" s="3">
        <v>82</v>
      </c>
      <c r="J644" s="49">
        <f t="shared" ref="J644:J707" si="32">LN(E644)</f>
        <v>3.041862341712513</v>
      </c>
      <c r="K644" s="49">
        <f t="shared" ref="K644:K707" si="33">LN(F644)</f>
        <v>2.0694948201698939</v>
      </c>
      <c r="L644" s="49">
        <f t="shared" ref="L644:L707" si="34">SQRT(G644)</f>
        <v>11.411741715013751</v>
      </c>
      <c r="M644" s="4"/>
    </row>
    <row r="645" spans="1:13" x14ac:dyDescent="0.35">
      <c r="A645" s="4"/>
      <c r="B645" s="10" t="s">
        <v>8</v>
      </c>
      <c r="C645" s="76" t="s">
        <v>256</v>
      </c>
      <c r="D645" s="3" t="s">
        <v>58</v>
      </c>
      <c r="E645" s="36">
        <v>21.066041403154042</v>
      </c>
      <c r="F645" s="36">
        <v>9.1343595875733339</v>
      </c>
      <c r="G645" s="36">
        <v>151.0534658515468</v>
      </c>
      <c r="H645" s="3">
        <v>4</v>
      </c>
      <c r="I645" s="3">
        <v>83</v>
      </c>
      <c r="J645" s="49">
        <f t="shared" si="32"/>
        <v>3.0476623318142058</v>
      </c>
      <c r="K645" s="49">
        <f t="shared" si="33"/>
        <v>2.212043082016518</v>
      </c>
      <c r="L645" s="49">
        <f t="shared" si="34"/>
        <v>12.290381029550987</v>
      </c>
      <c r="M645" s="4"/>
    </row>
    <row r="646" spans="1:13" x14ac:dyDescent="0.35">
      <c r="A646" s="4"/>
      <c r="B646" s="10" t="s">
        <v>8</v>
      </c>
      <c r="C646" s="76" t="s">
        <v>255</v>
      </c>
      <c r="D646" s="3" t="s">
        <v>58</v>
      </c>
      <c r="E646" s="36">
        <v>21.080475573381829</v>
      </c>
      <c r="F646" s="36">
        <v>9.9646023548039278</v>
      </c>
      <c r="G646" s="36">
        <v>164.89596688304221</v>
      </c>
      <c r="H646" s="3">
        <v>4</v>
      </c>
      <c r="I646" s="3">
        <v>84</v>
      </c>
      <c r="J646" s="49">
        <f t="shared" si="32"/>
        <v>3.048347283825787</v>
      </c>
      <c r="K646" s="49">
        <f t="shared" si="33"/>
        <v>2.2990390486843126</v>
      </c>
      <c r="L646" s="49">
        <f t="shared" si="34"/>
        <v>12.841182456574714</v>
      </c>
      <c r="M646" s="4"/>
    </row>
    <row r="647" spans="1:13" x14ac:dyDescent="0.35">
      <c r="A647" s="4"/>
      <c r="B647" s="10" t="s">
        <v>8</v>
      </c>
      <c r="C647" s="76" t="s">
        <v>234</v>
      </c>
      <c r="D647" s="3" t="s">
        <v>58</v>
      </c>
      <c r="E647" s="36">
        <v>21.086121037311774</v>
      </c>
      <c r="F647" s="36">
        <v>7.1002605617943582</v>
      </c>
      <c r="G647" s="36">
        <v>117.52780857792099</v>
      </c>
      <c r="H647" s="3">
        <v>4</v>
      </c>
      <c r="I647" s="3">
        <v>85</v>
      </c>
      <c r="J647" s="49">
        <f t="shared" si="32"/>
        <v>3.0486150533124166</v>
      </c>
      <c r="K647" s="49">
        <f t="shared" si="33"/>
        <v>1.9601314822181595</v>
      </c>
      <c r="L647" s="49">
        <f t="shared" si="34"/>
        <v>10.841024332502949</v>
      </c>
      <c r="M647" s="4"/>
    </row>
    <row r="648" spans="1:13" x14ac:dyDescent="0.35">
      <c r="A648" s="4"/>
      <c r="B648" s="10" t="s">
        <v>8</v>
      </c>
      <c r="C648" s="76" t="s">
        <v>255</v>
      </c>
      <c r="D648" s="3" t="s">
        <v>58</v>
      </c>
      <c r="E648" s="36">
        <v>21.175306973065453</v>
      </c>
      <c r="F648" s="36">
        <v>11.408208672580132</v>
      </c>
      <c r="G648" s="36">
        <v>189.6342717139174</v>
      </c>
      <c r="H648" s="3">
        <v>4</v>
      </c>
      <c r="I648" s="3">
        <v>86</v>
      </c>
      <c r="J648" s="49">
        <f t="shared" si="32"/>
        <v>3.0528357373900845</v>
      </c>
      <c r="K648" s="49">
        <f t="shared" si="33"/>
        <v>2.4343331552806058</v>
      </c>
      <c r="L648" s="49">
        <f t="shared" si="34"/>
        <v>13.770776002604842</v>
      </c>
      <c r="M648" s="4"/>
    </row>
    <row r="649" spans="1:13" x14ac:dyDescent="0.35">
      <c r="A649" s="4"/>
      <c r="B649" s="10" t="s">
        <v>8</v>
      </c>
      <c r="C649" s="76" t="s">
        <v>256</v>
      </c>
      <c r="D649" s="3" t="s">
        <v>58</v>
      </c>
      <c r="E649" s="36">
        <v>21.241405918772834</v>
      </c>
      <c r="F649" s="36">
        <v>9.0726181488080488</v>
      </c>
      <c r="G649" s="36">
        <v>151.28140440321286</v>
      </c>
      <c r="H649" s="3">
        <v>4</v>
      </c>
      <c r="I649" s="3">
        <v>87</v>
      </c>
      <c r="J649" s="49">
        <f t="shared" si="32"/>
        <v>3.0559523862157616</v>
      </c>
      <c r="K649" s="49">
        <f t="shared" si="33"/>
        <v>2.2052608827602271</v>
      </c>
      <c r="L649" s="49">
        <f t="shared" si="34"/>
        <v>12.299650580533289</v>
      </c>
      <c r="M649" s="4"/>
    </row>
    <row r="650" spans="1:13" x14ac:dyDescent="0.35">
      <c r="A650" s="4"/>
      <c r="B650" s="10" t="s">
        <v>8</v>
      </c>
      <c r="C650" s="76" t="s">
        <v>255</v>
      </c>
      <c r="D650" s="3" t="s">
        <v>58</v>
      </c>
      <c r="E650" s="36">
        <v>21.262874932776587</v>
      </c>
      <c r="F650" s="36">
        <v>8.4897732634546053</v>
      </c>
      <c r="G650" s="36">
        <v>141.70583488014566</v>
      </c>
      <c r="H650" s="3">
        <v>4</v>
      </c>
      <c r="I650" s="3">
        <v>88</v>
      </c>
      <c r="J650" s="49">
        <f t="shared" si="32"/>
        <v>3.0569625910892197</v>
      </c>
      <c r="K650" s="49">
        <f t="shared" si="33"/>
        <v>2.1388622936597583</v>
      </c>
      <c r="L650" s="49">
        <f t="shared" si="34"/>
        <v>11.904025994601392</v>
      </c>
      <c r="M650" s="4"/>
    </row>
    <row r="651" spans="1:13" x14ac:dyDescent="0.35">
      <c r="A651" s="4"/>
      <c r="B651" s="10" t="s">
        <v>8</v>
      </c>
      <c r="C651" s="76" t="s">
        <v>235</v>
      </c>
      <c r="D651" s="3" t="s">
        <v>58</v>
      </c>
      <c r="E651" s="36">
        <v>21.312574936145172</v>
      </c>
      <c r="F651" s="36">
        <v>6.8005753463676175</v>
      </c>
      <c r="G651" s="36">
        <v>113.77615076751358</v>
      </c>
      <c r="H651" s="3">
        <v>4</v>
      </c>
      <c r="I651" s="3">
        <v>89</v>
      </c>
      <c r="J651" s="49">
        <f t="shared" si="32"/>
        <v>3.0592972711030169</v>
      </c>
      <c r="K651" s="49">
        <f t="shared" si="33"/>
        <v>1.9170072183628009</v>
      </c>
      <c r="L651" s="49">
        <f t="shared" si="34"/>
        <v>10.666590400287882</v>
      </c>
      <c r="M651" s="4"/>
    </row>
    <row r="652" spans="1:13" x14ac:dyDescent="0.35">
      <c r="A652" s="4"/>
      <c r="B652" s="10" t="s">
        <v>8</v>
      </c>
      <c r="C652" s="76" t="s">
        <v>255</v>
      </c>
      <c r="D652" s="3" t="s">
        <v>58</v>
      </c>
      <c r="E652" s="36">
        <v>21.315056894338767</v>
      </c>
      <c r="F652" s="36">
        <v>10.413692913544192</v>
      </c>
      <c r="G652" s="36">
        <v>174.24523869190801</v>
      </c>
      <c r="H652" s="3">
        <v>4</v>
      </c>
      <c r="I652" s="3">
        <v>90</v>
      </c>
      <c r="J652" s="49">
        <f t="shared" si="32"/>
        <v>3.0594137194295983</v>
      </c>
      <c r="K652" s="49">
        <f t="shared" si="33"/>
        <v>2.3431215664572855</v>
      </c>
      <c r="L652" s="49">
        <f t="shared" si="34"/>
        <v>13.200198433808032</v>
      </c>
      <c r="M652" s="4"/>
    </row>
    <row r="653" spans="1:13" x14ac:dyDescent="0.35">
      <c r="A653" s="4"/>
      <c r="B653" s="10" t="s">
        <v>8</v>
      </c>
      <c r="C653" s="76" t="s">
        <v>255</v>
      </c>
      <c r="D653" s="3" t="s">
        <v>58</v>
      </c>
      <c r="E653" s="36">
        <v>21.342339384658516</v>
      </c>
      <c r="F653" s="36">
        <v>6.675945628906172</v>
      </c>
      <c r="G653" s="36">
        <v>111.84703340062981</v>
      </c>
      <c r="H653" s="3">
        <v>4</v>
      </c>
      <c r="I653" s="3">
        <v>91</v>
      </c>
      <c r="J653" s="49">
        <f t="shared" si="32"/>
        <v>3.0606928642635354</v>
      </c>
      <c r="K653" s="49">
        <f t="shared" si="33"/>
        <v>1.8985108615043167</v>
      </c>
      <c r="L653" s="49">
        <f t="shared" si="34"/>
        <v>10.575775782448765</v>
      </c>
      <c r="M653" s="4"/>
    </row>
    <row r="654" spans="1:13" x14ac:dyDescent="0.35">
      <c r="A654" s="4"/>
      <c r="B654" s="10" t="s">
        <v>8</v>
      </c>
      <c r="C654" s="76" t="s">
        <v>235</v>
      </c>
      <c r="D654" s="3" t="s">
        <v>58</v>
      </c>
      <c r="E654" s="36">
        <v>21.349464288600309</v>
      </c>
      <c r="F654" s="36">
        <v>5.5831286057240526</v>
      </c>
      <c r="G654" s="36">
        <v>93.569491757456277</v>
      </c>
      <c r="H654" s="3">
        <v>4</v>
      </c>
      <c r="I654" s="3">
        <v>92</v>
      </c>
      <c r="J654" s="49">
        <f t="shared" si="32"/>
        <v>3.0610266474909893</v>
      </c>
      <c r="K654" s="49">
        <f t="shared" si="33"/>
        <v>1.7197493012991787</v>
      </c>
      <c r="L654" s="49">
        <f t="shared" si="34"/>
        <v>9.6731324687226454</v>
      </c>
      <c r="M654" s="4"/>
    </row>
    <row r="655" spans="1:13" x14ac:dyDescent="0.35">
      <c r="A655" s="4"/>
      <c r="B655" s="10" t="s">
        <v>8</v>
      </c>
      <c r="C655" s="76" t="s">
        <v>235</v>
      </c>
      <c r="D655" s="3" t="s">
        <v>58</v>
      </c>
      <c r="E655" s="36">
        <v>21.372990558439039</v>
      </c>
      <c r="F655" s="36">
        <v>6.4369189087086172</v>
      </c>
      <c r="G655" s="36">
        <v>107.9973225430946</v>
      </c>
      <c r="H655" s="3">
        <v>4</v>
      </c>
      <c r="I655" s="3">
        <v>93</v>
      </c>
      <c r="J655" s="49">
        <f t="shared" si="32"/>
        <v>3.062128001441788</v>
      </c>
      <c r="K655" s="49">
        <f t="shared" si="33"/>
        <v>1.8620499953072089</v>
      </c>
      <c r="L655" s="49">
        <f t="shared" si="34"/>
        <v>10.392176025409434</v>
      </c>
      <c r="M655" s="4"/>
    </row>
    <row r="656" spans="1:13" x14ac:dyDescent="0.35">
      <c r="A656" s="4"/>
      <c r="B656" s="10" t="s">
        <v>8</v>
      </c>
      <c r="C656" s="76" t="s">
        <v>256</v>
      </c>
      <c r="D656" s="3" t="s">
        <v>58</v>
      </c>
      <c r="E656" s="36">
        <v>21.376702865766443</v>
      </c>
      <c r="F656" s="36">
        <v>8.950812816281287</v>
      </c>
      <c r="G656" s="36">
        <v>150.20100979488026</v>
      </c>
      <c r="H656" s="3">
        <v>4</v>
      </c>
      <c r="I656" s="3">
        <v>94</v>
      </c>
      <c r="J656" s="49">
        <f t="shared" si="32"/>
        <v>3.0623016778843253</v>
      </c>
      <c r="K656" s="49">
        <f t="shared" si="33"/>
        <v>2.1917443456247043</v>
      </c>
      <c r="L656" s="49">
        <f t="shared" si="34"/>
        <v>12.255652157061258</v>
      </c>
      <c r="M656" s="4"/>
    </row>
    <row r="657" spans="1:13" x14ac:dyDescent="0.35">
      <c r="A657" s="4"/>
      <c r="B657" s="10" t="s">
        <v>8</v>
      </c>
      <c r="C657" s="76" t="s">
        <v>256</v>
      </c>
      <c r="D657" s="3" t="s">
        <v>58</v>
      </c>
      <c r="E657" s="36">
        <v>21.381342343535067</v>
      </c>
      <c r="F657" s="36">
        <v>9.6057704054929278</v>
      </c>
      <c r="G657" s="36">
        <v>161.22664842789496</v>
      </c>
      <c r="H657" s="3">
        <v>4</v>
      </c>
      <c r="I657" s="3">
        <v>95</v>
      </c>
      <c r="J657" s="49">
        <f t="shared" si="32"/>
        <v>3.0625186886369975</v>
      </c>
      <c r="K657" s="49">
        <f t="shared" si="33"/>
        <v>2.2623640018007314</v>
      </c>
      <c r="L657" s="49">
        <f t="shared" si="34"/>
        <v>12.697505598655782</v>
      </c>
      <c r="M657" s="4"/>
    </row>
    <row r="658" spans="1:13" x14ac:dyDescent="0.35">
      <c r="A658" s="4"/>
      <c r="B658" s="10" t="s">
        <v>8</v>
      </c>
      <c r="C658" s="76" t="s">
        <v>256</v>
      </c>
      <c r="D658" s="3" t="s">
        <v>58</v>
      </c>
      <c r="E658" s="36">
        <v>21.406378147935484</v>
      </c>
      <c r="F658" s="36">
        <v>10.20653345136124</v>
      </c>
      <c r="G658" s="36">
        <v>171.51065799192256</v>
      </c>
      <c r="H658" s="3">
        <v>4</v>
      </c>
      <c r="I658" s="3">
        <v>96</v>
      </c>
      <c r="J658" s="49">
        <f t="shared" si="32"/>
        <v>3.0636889219174783</v>
      </c>
      <c r="K658" s="49">
        <f t="shared" si="33"/>
        <v>2.3230280496827751</v>
      </c>
      <c r="L658" s="49">
        <f t="shared" si="34"/>
        <v>13.096207771409347</v>
      </c>
      <c r="M658" s="4"/>
    </row>
    <row r="659" spans="1:13" x14ac:dyDescent="0.35">
      <c r="A659" s="4"/>
      <c r="B659" s="10" t="s">
        <v>8</v>
      </c>
      <c r="C659" s="76" t="s">
        <v>255</v>
      </c>
      <c r="D659" s="3" t="s">
        <v>58</v>
      </c>
      <c r="E659" s="36">
        <v>21.426447451996879</v>
      </c>
      <c r="F659" s="36">
        <v>8.0541060992751863</v>
      </c>
      <c r="G659" s="36">
        <v>135.46814167050795</v>
      </c>
      <c r="H659" s="3">
        <v>4</v>
      </c>
      <c r="I659" s="3">
        <v>97</v>
      </c>
      <c r="J659" s="49">
        <f t="shared" si="32"/>
        <v>3.0646260212215268</v>
      </c>
      <c r="K659" s="49">
        <f t="shared" si="33"/>
        <v>2.0861820358308445</v>
      </c>
      <c r="L659" s="49">
        <f t="shared" si="34"/>
        <v>11.639078213952681</v>
      </c>
      <c r="M659" s="4"/>
    </row>
    <row r="660" spans="1:13" x14ac:dyDescent="0.35">
      <c r="A660" s="4"/>
      <c r="B660" s="10" t="s">
        <v>8</v>
      </c>
      <c r="C660" s="76" t="s">
        <v>237</v>
      </c>
      <c r="D660" s="3" t="s">
        <v>58</v>
      </c>
      <c r="E660" s="36">
        <v>21.434469912118029</v>
      </c>
      <c r="F660" s="36">
        <v>7.3384058247324395</v>
      </c>
      <c r="G660" s="36">
        <v>123.47644849971425</v>
      </c>
      <c r="H660" s="3">
        <v>4</v>
      </c>
      <c r="I660" s="3">
        <v>98</v>
      </c>
      <c r="J660" s="49">
        <f t="shared" si="32"/>
        <v>3.0650003697286614</v>
      </c>
      <c r="K660" s="49">
        <f t="shared" si="33"/>
        <v>1.9931216289462925</v>
      </c>
      <c r="L660" s="49">
        <f t="shared" si="34"/>
        <v>11.111995702830084</v>
      </c>
      <c r="M660" s="4"/>
    </row>
    <row r="661" spans="1:13" x14ac:dyDescent="0.35">
      <c r="A661" s="4"/>
      <c r="B661" s="10" t="s">
        <v>8</v>
      </c>
      <c r="C661" s="76" t="s">
        <v>235</v>
      </c>
      <c r="D661" s="3" t="s">
        <v>58</v>
      </c>
      <c r="E661" s="36">
        <v>21.439713743744232</v>
      </c>
      <c r="F661" s="36">
        <v>8.1455401944692944</v>
      </c>
      <c r="G661" s="36">
        <v>137.09086929520376</v>
      </c>
      <c r="H661" s="3">
        <v>4</v>
      </c>
      <c r="I661" s="3">
        <v>99</v>
      </c>
      <c r="J661" s="49">
        <f t="shared" si="32"/>
        <v>3.0652449846090022</v>
      </c>
      <c r="K661" s="49">
        <f t="shared" si="33"/>
        <v>2.0974705620732399</v>
      </c>
      <c r="L661" s="49">
        <f t="shared" si="34"/>
        <v>11.70858101117312</v>
      </c>
      <c r="M661" s="4"/>
    </row>
    <row r="662" spans="1:13" x14ac:dyDescent="0.35">
      <c r="A662" s="4"/>
      <c r="B662" s="10" t="s">
        <v>8</v>
      </c>
      <c r="C662" s="76" t="s">
        <v>235</v>
      </c>
      <c r="D662" s="3" t="s">
        <v>58</v>
      </c>
      <c r="E662" s="36">
        <v>21.493927640517221</v>
      </c>
      <c r="F662" s="36">
        <v>5.4827388253549323</v>
      </c>
      <c r="G662" s="36">
        <v>92.508789393466145</v>
      </c>
      <c r="H662" s="3">
        <v>4</v>
      </c>
      <c r="I662" s="3">
        <v>100</v>
      </c>
      <c r="J662" s="49">
        <f t="shared" si="32"/>
        <v>3.0677704599164688</v>
      </c>
      <c r="K662" s="49">
        <f t="shared" si="33"/>
        <v>1.7016047617573846</v>
      </c>
      <c r="L662" s="49">
        <f t="shared" si="34"/>
        <v>9.6181489587896358</v>
      </c>
      <c r="M662" s="4"/>
    </row>
    <row r="663" spans="1:13" x14ac:dyDescent="0.35">
      <c r="A663" s="4"/>
      <c r="B663" s="10" t="s">
        <v>8</v>
      </c>
      <c r="C663" s="76" t="s">
        <v>255</v>
      </c>
      <c r="D663" s="3" t="s">
        <v>58</v>
      </c>
      <c r="E663" s="36">
        <v>21.493927640517221</v>
      </c>
      <c r="F663" s="36">
        <v>9.4949894724080313</v>
      </c>
      <c r="G663" s="36">
        <v>160.20642408391765</v>
      </c>
      <c r="H663" s="3">
        <v>4</v>
      </c>
      <c r="I663" s="3">
        <v>101</v>
      </c>
      <c r="J663" s="49">
        <f t="shared" si="32"/>
        <v>3.0677704599164688</v>
      </c>
      <c r="K663" s="49">
        <f t="shared" si="33"/>
        <v>2.2507642355125057</v>
      </c>
      <c r="L663" s="49">
        <f t="shared" si="34"/>
        <v>12.657267638946315</v>
      </c>
      <c r="M663" s="4"/>
    </row>
    <row r="664" spans="1:13" x14ac:dyDescent="0.35">
      <c r="A664" s="4"/>
      <c r="B664" s="10" t="s">
        <v>8</v>
      </c>
      <c r="C664" s="76" t="s">
        <v>255</v>
      </c>
      <c r="D664" s="3" t="s">
        <v>58</v>
      </c>
      <c r="E664" s="36">
        <v>21.514837331864712</v>
      </c>
      <c r="F664" s="36">
        <v>9.4831429431880352</v>
      </c>
      <c r="G664" s="36">
        <v>160.1621980867464</v>
      </c>
      <c r="H664" s="3">
        <v>4</v>
      </c>
      <c r="I664" s="3">
        <v>102</v>
      </c>
      <c r="J664" s="49">
        <f t="shared" si="32"/>
        <v>3.0687428055770964</v>
      </c>
      <c r="K664" s="49">
        <f t="shared" si="33"/>
        <v>2.2495157954132123</v>
      </c>
      <c r="L664" s="49">
        <f t="shared" si="34"/>
        <v>12.655520458943851</v>
      </c>
      <c r="M664" s="4"/>
    </row>
    <row r="665" spans="1:13" x14ac:dyDescent="0.35">
      <c r="A665" s="4"/>
      <c r="B665" s="10" t="s">
        <v>8</v>
      </c>
      <c r="C665" s="76" t="s">
        <v>235</v>
      </c>
      <c r="D665" s="3" t="s">
        <v>58</v>
      </c>
      <c r="E665" s="36">
        <v>21.517603268410415</v>
      </c>
      <c r="F665" s="36">
        <v>6.8306515093358433</v>
      </c>
      <c r="G665" s="36">
        <v>115.37871065548612</v>
      </c>
      <c r="H665" s="3">
        <v>4</v>
      </c>
      <c r="I665" s="3">
        <v>103</v>
      </c>
      <c r="J665" s="49">
        <f t="shared" si="32"/>
        <v>3.0688713568054689</v>
      </c>
      <c r="K665" s="49">
        <f t="shared" si="33"/>
        <v>1.9214200583944541</v>
      </c>
      <c r="L665" s="49">
        <f t="shared" si="34"/>
        <v>10.741448256891903</v>
      </c>
      <c r="M665" s="4"/>
    </row>
    <row r="666" spans="1:13" x14ac:dyDescent="0.35">
      <c r="A666" s="4"/>
      <c r="B666" s="10" t="s">
        <v>8</v>
      </c>
      <c r="C666" s="76" t="s">
        <v>234</v>
      </c>
      <c r="D666" s="3" t="s">
        <v>58</v>
      </c>
      <c r="E666" s="36">
        <v>21.631007845708684</v>
      </c>
      <c r="F666" s="36">
        <v>6.2482157481265155</v>
      </c>
      <c r="G666" s="36">
        <v>106.09683503748309</v>
      </c>
      <c r="H666" s="3">
        <v>4</v>
      </c>
      <c r="I666" s="3">
        <v>104</v>
      </c>
      <c r="J666" s="49">
        <f t="shared" si="32"/>
        <v>3.0741278336880011</v>
      </c>
      <c r="K666" s="49">
        <f t="shared" si="33"/>
        <v>1.8322959426912948</v>
      </c>
      <c r="L666" s="49">
        <f t="shared" si="34"/>
        <v>10.300331792592075</v>
      </c>
      <c r="M666" s="4"/>
    </row>
    <row r="667" spans="1:13" x14ac:dyDescent="0.35">
      <c r="A667" s="4"/>
      <c r="B667" s="10" t="s">
        <v>8</v>
      </c>
      <c r="C667" s="76" t="s">
        <v>255</v>
      </c>
      <c r="D667" s="3" t="s">
        <v>58</v>
      </c>
      <c r="E667" s="36">
        <v>21.662166337241633</v>
      </c>
      <c r="F667" s="36">
        <v>9.7750000043987502</v>
      </c>
      <c r="G667" s="36">
        <v>166.22192569283141</v>
      </c>
      <c r="H667" s="3">
        <v>4</v>
      </c>
      <c r="I667" s="3">
        <v>105</v>
      </c>
      <c r="J667" s="49">
        <f t="shared" si="32"/>
        <v>3.0755672521414099</v>
      </c>
      <c r="K667" s="49">
        <f t="shared" si="33"/>
        <v>2.2798281063214296</v>
      </c>
      <c r="L667" s="49">
        <f t="shared" si="34"/>
        <v>12.892708237326687</v>
      </c>
      <c r="M667" s="4"/>
    </row>
    <row r="668" spans="1:13" x14ac:dyDescent="0.35">
      <c r="A668" s="4"/>
      <c r="B668" s="10" t="s">
        <v>8</v>
      </c>
      <c r="C668" s="76" t="s">
        <v>234</v>
      </c>
      <c r="D668" s="3" t="s">
        <v>58</v>
      </c>
      <c r="E668" s="36">
        <v>21.756893744880639</v>
      </c>
      <c r="F668" s="36">
        <v>5.4391474540249316</v>
      </c>
      <c r="G668" s="36">
        <v>92.896078277667414</v>
      </c>
      <c r="H668" s="3">
        <v>4</v>
      </c>
      <c r="I668" s="3">
        <v>106</v>
      </c>
      <c r="J668" s="49">
        <f t="shared" si="32"/>
        <v>3.0799306611030679</v>
      </c>
      <c r="K668" s="49">
        <f t="shared" si="33"/>
        <v>1.6936223305761779</v>
      </c>
      <c r="L668" s="49">
        <f t="shared" si="34"/>
        <v>9.638261164632727</v>
      </c>
      <c r="M668" s="4"/>
    </row>
    <row r="669" spans="1:13" x14ac:dyDescent="0.35">
      <c r="A669" s="4"/>
      <c r="B669" s="10" t="s">
        <v>8</v>
      </c>
      <c r="C669" s="76" t="s">
        <v>256</v>
      </c>
      <c r="D669" s="3" t="s">
        <v>58</v>
      </c>
      <c r="E669" s="36">
        <v>21.765402027675933</v>
      </c>
      <c r="F669" s="36">
        <v>8.7316736693842323</v>
      </c>
      <c r="G669" s="36">
        <v>149.18798441406679</v>
      </c>
      <c r="H669" s="3">
        <v>4</v>
      </c>
      <c r="I669" s="3">
        <v>107</v>
      </c>
      <c r="J669" s="49">
        <f t="shared" si="32"/>
        <v>3.080321646125924</v>
      </c>
      <c r="K669" s="49">
        <f t="shared" si="33"/>
        <v>2.1669570661826927</v>
      </c>
      <c r="L669" s="49">
        <f t="shared" si="34"/>
        <v>12.214253330190379</v>
      </c>
      <c r="M669" s="4"/>
    </row>
    <row r="670" spans="1:13" x14ac:dyDescent="0.35">
      <c r="A670" s="4"/>
      <c r="B670" s="10" t="s">
        <v>8</v>
      </c>
      <c r="C670" s="76" t="s">
        <v>235</v>
      </c>
      <c r="D670" s="3" t="s">
        <v>58</v>
      </c>
      <c r="E670" s="36">
        <v>21.850000009832502</v>
      </c>
      <c r="F670" s="36">
        <v>5.6817448929931738</v>
      </c>
      <c r="G670" s="36">
        <v>97.454708884696799</v>
      </c>
      <c r="H670" s="3">
        <v>4</v>
      </c>
      <c r="I670" s="3">
        <v>108</v>
      </c>
      <c r="J670" s="49">
        <f t="shared" si="32"/>
        <v>3.0842009219915991</v>
      </c>
      <c r="K670" s="49">
        <f t="shared" si="33"/>
        <v>1.7372583850275931</v>
      </c>
      <c r="L670" s="49">
        <f t="shared" si="34"/>
        <v>9.8719151578959998</v>
      </c>
      <c r="M670" s="4"/>
    </row>
    <row r="671" spans="1:13" x14ac:dyDescent="0.35">
      <c r="A671" s="4"/>
      <c r="B671" s="10" t="s">
        <v>8</v>
      </c>
      <c r="C671" s="76" t="s">
        <v>256</v>
      </c>
      <c r="D671" s="3" t="s">
        <v>58</v>
      </c>
      <c r="E671" s="36">
        <v>21.954159638523784</v>
      </c>
      <c r="F671" s="36">
        <v>6.8894502714453258</v>
      </c>
      <c r="G671" s="36">
        <v>118.73289149857062</v>
      </c>
      <c r="H671" s="3">
        <v>4</v>
      </c>
      <c r="I671" s="3">
        <v>109</v>
      </c>
      <c r="J671" s="49">
        <f t="shared" si="32"/>
        <v>3.0889566267392699</v>
      </c>
      <c r="K671" s="49">
        <f t="shared" si="33"/>
        <v>1.9299912954049168</v>
      </c>
      <c r="L671" s="49">
        <f t="shared" si="34"/>
        <v>10.89646233869372</v>
      </c>
      <c r="M671" s="4"/>
    </row>
    <row r="672" spans="1:13" x14ac:dyDescent="0.35">
      <c r="A672" s="4"/>
      <c r="B672" s="10" t="s">
        <v>8</v>
      </c>
      <c r="C672" s="76" t="s">
        <v>256</v>
      </c>
      <c r="D672" s="3" t="s">
        <v>58</v>
      </c>
      <c r="E672" s="36">
        <v>21.984258582790027</v>
      </c>
      <c r="F672" s="36">
        <v>9.5456927502412423</v>
      </c>
      <c r="G672" s="36">
        <v>164.73615755193654</v>
      </c>
      <c r="H672" s="3">
        <v>4</v>
      </c>
      <c r="I672" s="3">
        <v>110</v>
      </c>
      <c r="J672" s="49">
        <f t="shared" si="32"/>
        <v>3.0903266782883589</v>
      </c>
      <c r="K672" s="49">
        <f t="shared" si="33"/>
        <v>2.2560900318349653</v>
      </c>
      <c r="L672" s="49">
        <f t="shared" si="34"/>
        <v>12.834958416447501</v>
      </c>
      <c r="M672" s="4"/>
    </row>
    <row r="673" spans="1:13" x14ac:dyDescent="0.35">
      <c r="A673" s="4"/>
      <c r="B673" s="10" t="s">
        <v>8</v>
      </c>
      <c r="C673" s="76" t="s">
        <v>235</v>
      </c>
      <c r="D673" s="3" t="s">
        <v>58</v>
      </c>
      <c r="E673" s="36">
        <v>21.995084119761977</v>
      </c>
      <c r="F673" s="36">
        <v>6.6739643421348624</v>
      </c>
      <c r="G673" s="36">
        <v>115.23360958727534</v>
      </c>
      <c r="H673" s="3">
        <v>4</v>
      </c>
      <c r="I673" s="3">
        <v>111</v>
      </c>
      <c r="J673" s="49">
        <f t="shared" si="32"/>
        <v>3.0908189792881173</v>
      </c>
      <c r="K673" s="49">
        <f t="shared" si="33"/>
        <v>1.8982140375122218</v>
      </c>
      <c r="L673" s="49">
        <f t="shared" si="34"/>
        <v>10.734691872022939</v>
      </c>
      <c r="M673" s="4"/>
    </row>
    <row r="674" spans="1:13" x14ac:dyDescent="0.35">
      <c r="A674" s="4"/>
      <c r="B674" s="10" t="s">
        <v>8</v>
      </c>
      <c r="C674" s="76" t="s">
        <v>256</v>
      </c>
      <c r="D674" s="3" t="s">
        <v>58</v>
      </c>
      <c r="E674" s="36">
        <v>22.015818186845266</v>
      </c>
      <c r="F674" s="36">
        <v>8.2807985763279195</v>
      </c>
      <c r="G674" s="36">
        <v>143.11221638018324</v>
      </c>
      <c r="H674" s="3">
        <v>4</v>
      </c>
      <c r="I674" s="3">
        <v>112</v>
      </c>
      <c r="J674" s="49">
        <f t="shared" si="32"/>
        <v>3.0917612034885118</v>
      </c>
      <c r="K674" s="49">
        <f t="shared" si="33"/>
        <v>2.113939410162927</v>
      </c>
      <c r="L674" s="49">
        <f t="shared" si="34"/>
        <v>11.962951825539683</v>
      </c>
      <c r="M674" s="4"/>
    </row>
    <row r="675" spans="1:13" x14ac:dyDescent="0.35">
      <c r="A675" s="4"/>
      <c r="B675" s="10" t="s">
        <v>8</v>
      </c>
      <c r="C675" s="76" t="s">
        <v>256</v>
      </c>
      <c r="D675" s="3" t="s">
        <v>58</v>
      </c>
      <c r="E675" s="36">
        <v>22.038333091164574</v>
      </c>
      <c r="F675" s="36">
        <v>9.0521875849845213</v>
      </c>
      <c r="G675" s="36">
        <v>156.60367328325091</v>
      </c>
      <c r="H675" s="3">
        <v>4</v>
      </c>
      <c r="I675" s="3">
        <v>113</v>
      </c>
      <c r="J675" s="49">
        <f t="shared" si="32"/>
        <v>3.092783350352152</v>
      </c>
      <c r="K675" s="49">
        <f t="shared" si="33"/>
        <v>2.2030064505994926</v>
      </c>
      <c r="L675" s="49">
        <f t="shared" si="34"/>
        <v>12.514138934950775</v>
      </c>
      <c r="M675" s="4"/>
    </row>
    <row r="676" spans="1:13" x14ac:dyDescent="0.35">
      <c r="A676" s="4"/>
      <c r="B676" s="10" t="s">
        <v>8</v>
      </c>
      <c r="C676" s="76" t="s">
        <v>256</v>
      </c>
      <c r="D676" s="3" t="s">
        <v>58</v>
      </c>
      <c r="E676" s="36">
        <v>22.094968894283806</v>
      </c>
      <c r="F676" s="36">
        <v>8.4020860542805416</v>
      </c>
      <c r="G676" s="36">
        <v>145.73040656289311</v>
      </c>
      <c r="H676" s="3">
        <v>4</v>
      </c>
      <c r="I676" s="3">
        <v>114</v>
      </c>
      <c r="J676" s="49">
        <f t="shared" si="32"/>
        <v>3.0953499307647312</v>
      </c>
      <c r="K676" s="49">
        <f t="shared" si="33"/>
        <v>2.128480014813348</v>
      </c>
      <c r="L676" s="49">
        <f t="shared" si="34"/>
        <v>12.071884963123741</v>
      </c>
      <c r="M676" s="4"/>
    </row>
    <row r="677" spans="1:13" x14ac:dyDescent="0.35">
      <c r="A677" s="4"/>
      <c r="B677" s="10" t="s">
        <v>8</v>
      </c>
      <c r="C677" s="76" t="s">
        <v>234</v>
      </c>
      <c r="D677" s="3" t="s">
        <v>58</v>
      </c>
      <c r="E677" s="36">
        <v>22.09915836495896</v>
      </c>
      <c r="F677" s="36">
        <v>6.9038322722163974</v>
      </c>
      <c r="G677" s="36">
        <v>119.76657292642733</v>
      </c>
      <c r="H677" s="3">
        <v>4</v>
      </c>
      <c r="I677" s="3">
        <v>115</v>
      </c>
      <c r="J677" s="49">
        <f t="shared" si="32"/>
        <v>3.0955395247649986</v>
      </c>
      <c r="K677" s="49">
        <f t="shared" si="33"/>
        <v>1.9320766591952274</v>
      </c>
      <c r="L677" s="49">
        <f t="shared" si="34"/>
        <v>10.943791524258279</v>
      </c>
      <c r="M677" s="4"/>
    </row>
    <row r="678" spans="1:13" x14ac:dyDescent="0.35">
      <c r="A678" s="4"/>
      <c r="B678" s="10" t="s">
        <v>8</v>
      </c>
      <c r="C678" s="76" t="s">
        <v>255</v>
      </c>
      <c r="D678" s="3" t="s">
        <v>58</v>
      </c>
      <c r="E678" s="36">
        <v>22.156534034948265</v>
      </c>
      <c r="F678" s="36">
        <v>9.7043920512702773</v>
      </c>
      <c r="G678" s="36">
        <v>168.78731882637427</v>
      </c>
      <c r="H678" s="3">
        <v>4</v>
      </c>
      <c r="I678" s="3">
        <v>116</v>
      </c>
      <c r="J678" s="49">
        <f t="shared" si="32"/>
        <v>3.0981324432811816</v>
      </c>
      <c r="K678" s="49">
        <f t="shared" si="33"/>
        <v>2.2725785718221756</v>
      </c>
      <c r="L678" s="49">
        <f t="shared" si="34"/>
        <v>12.991817379657638</v>
      </c>
      <c r="M678" s="4"/>
    </row>
    <row r="679" spans="1:13" x14ac:dyDescent="0.35">
      <c r="A679" s="4"/>
      <c r="B679" s="10" t="s">
        <v>8</v>
      </c>
      <c r="C679" s="76" t="s">
        <v>255</v>
      </c>
      <c r="D679" s="3" t="s">
        <v>58</v>
      </c>
      <c r="E679" s="36">
        <v>22.167573738284066</v>
      </c>
      <c r="F679" s="36">
        <v>9.501255184513596</v>
      </c>
      <c r="G679" s="36">
        <v>165.33652330353277</v>
      </c>
      <c r="H679" s="3">
        <v>4</v>
      </c>
      <c r="I679" s="3">
        <v>117</v>
      </c>
      <c r="J679" s="49">
        <f t="shared" si="32"/>
        <v>3.0986305786805701</v>
      </c>
      <c r="K679" s="49">
        <f t="shared" si="33"/>
        <v>2.2514239145644392</v>
      </c>
      <c r="L679" s="49">
        <f t="shared" si="34"/>
        <v>12.858325058246614</v>
      </c>
      <c r="M679" s="4"/>
    </row>
    <row r="680" spans="1:13" x14ac:dyDescent="0.35">
      <c r="A680" s="4"/>
      <c r="B680" s="10" t="s">
        <v>8</v>
      </c>
      <c r="C680" s="76" t="s">
        <v>256</v>
      </c>
      <c r="D680" s="3" t="s">
        <v>58</v>
      </c>
      <c r="E680" s="36">
        <v>22.239049562540163</v>
      </c>
      <c r="F680" s="36">
        <v>9.7214119388623423</v>
      </c>
      <c r="G680" s="36">
        <v>169.71304511209001</v>
      </c>
      <c r="H680" s="3">
        <v>4</v>
      </c>
      <c r="I680" s="3">
        <v>118</v>
      </c>
      <c r="J680" s="49">
        <f t="shared" si="32"/>
        <v>3.1018497329718993</v>
      </c>
      <c r="K680" s="49">
        <f t="shared" si="33"/>
        <v>2.2743308691227906</v>
      </c>
      <c r="L680" s="49">
        <f t="shared" si="34"/>
        <v>13.02739594516456</v>
      </c>
      <c r="M680" s="4"/>
    </row>
    <row r="681" spans="1:13" x14ac:dyDescent="0.35">
      <c r="A681" s="4"/>
      <c r="B681" s="10" t="s">
        <v>8</v>
      </c>
      <c r="C681" s="76" t="s">
        <v>234</v>
      </c>
      <c r="D681" s="3" t="s">
        <v>58</v>
      </c>
      <c r="E681" s="36">
        <v>22.333994838562283</v>
      </c>
      <c r="F681" s="36">
        <v>8.4020860542805416</v>
      </c>
      <c r="G681" s="36">
        <v>147.30693505702436</v>
      </c>
      <c r="H681" s="3">
        <v>4</v>
      </c>
      <c r="I681" s="3">
        <v>119</v>
      </c>
      <c r="J681" s="49">
        <f t="shared" si="32"/>
        <v>3.1061099499213207</v>
      </c>
      <c r="K681" s="49">
        <f t="shared" si="33"/>
        <v>2.128480014813348</v>
      </c>
      <c r="L681" s="49">
        <f t="shared" si="34"/>
        <v>12.13700684094</v>
      </c>
      <c r="M681" s="4"/>
    </row>
    <row r="682" spans="1:13" x14ac:dyDescent="0.35">
      <c r="A682" s="4"/>
      <c r="B682" s="10" t="s">
        <v>8</v>
      </c>
      <c r="C682" s="76" t="s">
        <v>255</v>
      </c>
      <c r="D682" s="3" t="s">
        <v>58</v>
      </c>
      <c r="E682" s="36">
        <v>22.46536112450061</v>
      </c>
      <c r="F682" s="36">
        <v>10.490244282143326</v>
      </c>
      <c r="G682" s="36">
        <v>184.99869397482334</v>
      </c>
      <c r="H682" s="3">
        <v>4</v>
      </c>
      <c r="I682" s="3">
        <v>120</v>
      </c>
      <c r="J682" s="49">
        <f t="shared" si="32"/>
        <v>3.1119746173762568</v>
      </c>
      <c r="K682" s="49">
        <f t="shared" si="33"/>
        <v>2.350445709281328</v>
      </c>
      <c r="L682" s="49">
        <f t="shared" si="34"/>
        <v>13.601422498210374</v>
      </c>
      <c r="M682" s="4"/>
    </row>
    <row r="683" spans="1:13" x14ac:dyDescent="0.35">
      <c r="A683" s="4"/>
      <c r="B683" s="10" t="s">
        <v>8</v>
      </c>
      <c r="C683" s="76" t="s">
        <v>234</v>
      </c>
      <c r="D683" s="3" t="s">
        <v>58</v>
      </c>
      <c r="E683" s="36">
        <v>22.542640161643746</v>
      </c>
      <c r="F683" s="36">
        <v>7.813232369188948</v>
      </c>
      <c r="G683" s="36">
        <v>138.26274535137796</v>
      </c>
      <c r="H683" s="3">
        <v>4</v>
      </c>
      <c r="I683" s="3">
        <v>121</v>
      </c>
      <c r="J683" s="49">
        <f t="shared" si="32"/>
        <v>3.1154086340345115</v>
      </c>
      <c r="K683" s="49">
        <f t="shared" si="33"/>
        <v>2.055818753925081</v>
      </c>
      <c r="L683" s="49">
        <f t="shared" si="34"/>
        <v>11.75851799128521</v>
      </c>
      <c r="M683" s="4"/>
    </row>
    <row r="684" spans="1:13" x14ac:dyDescent="0.35">
      <c r="A684" s="4"/>
      <c r="B684" s="10" t="s">
        <v>8</v>
      </c>
      <c r="C684" s="76" t="s">
        <v>235</v>
      </c>
      <c r="D684" s="3" t="s">
        <v>58</v>
      </c>
      <c r="E684" s="36">
        <v>22.657626761468894</v>
      </c>
      <c r="F684" s="36">
        <v>6.3874192782937946</v>
      </c>
      <c r="G684" s="36">
        <v>113.60815315162458</v>
      </c>
      <c r="H684" s="3">
        <v>4</v>
      </c>
      <c r="I684" s="3">
        <v>122</v>
      </c>
      <c r="J684" s="49">
        <f t="shared" si="32"/>
        <v>3.1204965176114494</v>
      </c>
      <c r="K684" s="49">
        <f t="shared" si="33"/>
        <v>1.8543303180008572</v>
      </c>
      <c r="L684" s="49">
        <f t="shared" si="34"/>
        <v>10.658712546627035</v>
      </c>
      <c r="M684" s="4"/>
    </row>
    <row r="685" spans="1:13" x14ac:dyDescent="0.35">
      <c r="A685" s="4"/>
      <c r="B685" s="10" t="s">
        <v>8</v>
      </c>
      <c r="C685" s="76" t="s">
        <v>234</v>
      </c>
      <c r="D685" s="3" t="s">
        <v>58</v>
      </c>
      <c r="E685" s="36">
        <v>22.787997947765476</v>
      </c>
      <c r="F685" s="36">
        <v>7.2632310336019934</v>
      </c>
      <c r="G685" s="36">
        <v>129.92887770197697</v>
      </c>
      <c r="H685" s="3">
        <v>4</v>
      </c>
      <c r="I685" s="3">
        <v>123</v>
      </c>
      <c r="J685" s="49">
        <f t="shared" si="32"/>
        <v>3.12623399156046</v>
      </c>
      <c r="K685" s="49">
        <f t="shared" si="33"/>
        <v>1.9828247757838164</v>
      </c>
      <c r="L685" s="49">
        <f t="shared" si="34"/>
        <v>11.398634905197069</v>
      </c>
      <c r="M685" s="4"/>
    </row>
    <row r="686" spans="1:13" x14ac:dyDescent="0.35">
      <c r="A686" s="4"/>
      <c r="B686" s="10" t="s">
        <v>8</v>
      </c>
      <c r="C686" s="76" t="s">
        <v>255</v>
      </c>
      <c r="D686" s="3" t="s">
        <v>58</v>
      </c>
      <c r="E686" s="36">
        <v>22.8806654289418</v>
      </c>
      <c r="F686" s="36">
        <v>9.0331749719264511</v>
      </c>
      <c r="G686" s="36">
        <v>162.24776762058582</v>
      </c>
      <c r="H686" s="3">
        <v>4</v>
      </c>
      <c r="I686" s="3">
        <v>124</v>
      </c>
      <c r="J686" s="49">
        <f t="shared" si="32"/>
        <v>3.1302922495214531</v>
      </c>
      <c r="K686" s="49">
        <f t="shared" si="33"/>
        <v>2.2009039082808299</v>
      </c>
      <c r="L686" s="49">
        <f t="shared" si="34"/>
        <v>12.737651573998475</v>
      </c>
      <c r="M686" s="4"/>
    </row>
    <row r="687" spans="1:13" x14ac:dyDescent="0.35">
      <c r="A687" s="4"/>
      <c r="B687" s="10" t="s">
        <v>8</v>
      </c>
      <c r="C687" s="76" t="s">
        <v>256</v>
      </c>
      <c r="D687" s="3" t="s">
        <v>58</v>
      </c>
      <c r="E687" s="36">
        <v>23.004599550444048</v>
      </c>
      <c r="F687" s="36">
        <v>12.765518013252054</v>
      </c>
      <c r="G687" s="36">
        <v>230.52751950984225</v>
      </c>
      <c r="H687" s="3">
        <v>4</v>
      </c>
      <c r="I687" s="3">
        <v>125</v>
      </c>
      <c r="J687" s="49">
        <f t="shared" si="32"/>
        <v>3.1356941763898134</v>
      </c>
      <c r="K687" s="49">
        <f t="shared" si="33"/>
        <v>2.5467476306183712</v>
      </c>
      <c r="L687" s="49">
        <f t="shared" si="34"/>
        <v>15.183132730429589</v>
      </c>
      <c r="M687" s="4"/>
    </row>
    <row r="688" spans="1:13" x14ac:dyDescent="0.35">
      <c r="A688" s="4"/>
      <c r="B688" s="10" t="s">
        <v>8</v>
      </c>
      <c r="C688" s="76" t="s">
        <v>256</v>
      </c>
      <c r="D688" s="3" t="s">
        <v>58</v>
      </c>
      <c r="E688" s="36">
        <v>23.041362817286092</v>
      </c>
      <c r="F688" s="36">
        <v>8.4358594739390593</v>
      </c>
      <c r="G688" s="36">
        <v>152.58335356951599</v>
      </c>
      <c r="H688" s="3">
        <v>4</v>
      </c>
      <c r="I688" s="3">
        <v>126</v>
      </c>
      <c r="J688" s="49">
        <f t="shared" si="32"/>
        <v>3.1372909841342147</v>
      </c>
      <c r="K688" s="49">
        <f t="shared" si="33"/>
        <v>2.1324916045758231</v>
      </c>
      <c r="L688" s="49">
        <f t="shared" si="34"/>
        <v>12.352463461573809</v>
      </c>
      <c r="M688" s="4"/>
    </row>
    <row r="689" spans="1:13" x14ac:dyDescent="0.35">
      <c r="A689" s="4"/>
      <c r="B689" s="10" t="s">
        <v>8</v>
      </c>
      <c r="C689" s="76" t="s">
        <v>234</v>
      </c>
      <c r="D689" s="3" t="s">
        <v>58</v>
      </c>
      <c r="E689" s="36">
        <v>23.073482625714462</v>
      </c>
      <c r="F689" s="36">
        <v>8.3957876380623357</v>
      </c>
      <c r="G689" s="36">
        <v>152.07024725387538</v>
      </c>
      <c r="H689" s="3">
        <v>4</v>
      </c>
      <c r="I689" s="3">
        <v>127</v>
      </c>
      <c r="J689" s="49">
        <f t="shared" si="32"/>
        <v>3.1386840198611692</v>
      </c>
      <c r="K689" s="49">
        <f t="shared" si="33"/>
        <v>2.127730108411058</v>
      </c>
      <c r="L689" s="49">
        <f t="shared" si="34"/>
        <v>12.33167657919536</v>
      </c>
      <c r="M689" s="4"/>
    </row>
    <row r="690" spans="1:13" x14ac:dyDescent="0.35">
      <c r="A690" s="4"/>
      <c r="B690" s="10" t="s">
        <v>8</v>
      </c>
      <c r="C690" s="76" t="s">
        <v>234</v>
      </c>
      <c r="D690" s="3" t="s">
        <v>58</v>
      </c>
      <c r="E690" s="36">
        <v>23.125296224725457</v>
      </c>
      <c r="F690" s="36">
        <v>7.2486498775488277</v>
      </c>
      <c r="G690" s="36">
        <v>131.58733288339468</v>
      </c>
      <c r="H690" s="3">
        <v>4</v>
      </c>
      <c r="I690" s="3">
        <v>128</v>
      </c>
      <c r="J690" s="49">
        <f t="shared" si="32"/>
        <v>3.140927093034303</v>
      </c>
      <c r="K690" s="49">
        <f t="shared" si="33"/>
        <v>1.9808152277384126</v>
      </c>
      <c r="L690" s="49">
        <f t="shared" si="34"/>
        <v>11.471152203828291</v>
      </c>
      <c r="M690" s="4"/>
    </row>
    <row r="691" spans="1:13" x14ac:dyDescent="0.35">
      <c r="A691" s="4"/>
      <c r="B691" s="10" t="s">
        <v>8</v>
      </c>
      <c r="C691" s="76" t="s">
        <v>234</v>
      </c>
      <c r="D691" s="3" t="s">
        <v>58</v>
      </c>
      <c r="E691" s="36">
        <v>23.33253362774747</v>
      </c>
      <c r="F691" s="36">
        <v>7.7187191329663483</v>
      </c>
      <c r="G691" s="36">
        <v>141.37635988046398</v>
      </c>
      <c r="H691" s="3">
        <v>4</v>
      </c>
      <c r="I691" s="3">
        <v>129</v>
      </c>
      <c r="J691" s="49">
        <f t="shared" si="32"/>
        <v>3.1498486796973761</v>
      </c>
      <c r="K691" s="49">
        <f t="shared" si="33"/>
        <v>2.0436484348523321</v>
      </c>
      <c r="L691" s="49">
        <f t="shared" si="34"/>
        <v>11.890179135760066</v>
      </c>
      <c r="M691" s="4"/>
    </row>
    <row r="692" spans="1:13" x14ac:dyDescent="0.35">
      <c r="A692" s="4"/>
      <c r="B692" s="10" t="s">
        <v>8</v>
      </c>
      <c r="C692" s="76" t="s">
        <v>234</v>
      </c>
      <c r="D692" s="3" t="s">
        <v>58</v>
      </c>
      <c r="E692" s="36">
        <v>23.70367324921768</v>
      </c>
      <c r="F692" s="36">
        <v>8.1650000036742512</v>
      </c>
      <c r="G692" s="36">
        <v>151.92928635106017</v>
      </c>
      <c r="H692" s="3">
        <v>4</v>
      </c>
      <c r="I692" s="3">
        <v>130</v>
      </c>
      <c r="J692" s="49">
        <f t="shared" si="32"/>
        <v>3.1656300255499339</v>
      </c>
      <c r="K692" s="49">
        <f t="shared" si="33"/>
        <v>2.0998567268724284</v>
      </c>
      <c r="L692" s="49">
        <f t="shared" si="34"/>
        <v>12.325959855161795</v>
      </c>
      <c r="M692" s="4"/>
    </row>
    <row r="693" spans="1:13" x14ac:dyDescent="0.35">
      <c r="A693" s="4"/>
      <c r="B693" s="10" t="s">
        <v>8</v>
      </c>
      <c r="C693" s="76" t="s">
        <v>234</v>
      </c>
      <c r="D693" s="3" t="s">
        <v>58</v>
      </c>
      <c r="E693" s="36">
        <v>23.759400781754962</v>
      </c>
      <c r="F693" s="36">
        <v>6.9506060918080976</v>
      </c>
      <c r="G693" s="36">
        <v>129.63665511193025</v>
      </c>
      <c r="H693" s="3">
        <v>4</v>
      </c>
      <c r="I693" s="3">
        <v>131</v>
      </c>
      <c r="J693" s="49">
        <f t="shared" si="32"/>
        <v>3.1679782745533167</v>
      </c>
      <c r="K693" s="49">
        <f t="shared" si="33"/>
        <v>1.9388288632287543</v>
      </c>
      <c r="L693" s="49">
        <f t="shared" si="34"/>
        <v>11.385809374477084</v>
      </c>
      <c r="M693" s="4"/>
    </row>
    <row r="694" spans="1:13" x14ac:dyDescent="0.35">
      <c r="A694" s="4"/>
      <c r="B694" s="10" t="s">
        <v>8</v>
      </c>
      <c r="C694" s="76" t="s">
        <v>234</v>
      </c>
      <c r="D694" s="3" t="s">
        <v>58</v>
      </c>
      <c r="E694" s="36">
        <v>23.920276451474422</v>
      </c>
      <c r="F694" s="36">
        <v>9.108261363985136</v>
      </c>
      <c r="G694" s="36">
        <v>171.02962190776424</v>
      </c>
      <c r="H694" s="3">
        <v>4</v>
      </c>
      <c r="I694" s="3">
        <v>132</v>
      </c>
      <c r="J694" s="49">
        <f t="shared" si="32"/>
        <v>3.1747264863515325</v>
      </c>
      <c r="K694" s="49">
        <f t="shared" si="33"/>
        <v>2.2091818438794846</v>
      </c>
      <c r="L694" s="49">
        <f t="shared" si="34"/>
        <v>13.077829403527339</v>
      </c>
      <c r="M694" s="4"/>
    </row>
    <row r="695" spans="1:13" x14ac:dyDescent="0.35">
      <c r="A695" s="4"/>
      <c r="B695" s="10" t="s">
        <v>8</v>
      </c>
      <c r="C695" s="76" t="s">
        <v>234</v>
      </c>
      <c r="D695" s="3" t="s">
        <v>58</v>
      </c>
      <c r="E695" s="36">
        <v>24.053425962234794</v>
      </c>
      <c r="F695" s="36">
        <v>9.1205948311975096</v>
      </c>
      <c r="G695" s="36">
        <v>172.21451871544426</v>
      </c>
      <c r="H695" s="3">
        <v>4</v>
      </c>
      <c r="I695" s="3">
        <v>133</v>
      </c>
      <c r="J695" s="49">
        <f t="shared" si="32"/>
        <v>3.1802774380586714</v>
      </c>
      <c r="K695" s="49">
        <f t="shared" si="33"/>
        <v>2.2105350246783559</v>
      </c>
      <c r="L695" s="49">
        <f t="shared" si="34"/>
        <v>13.123052949502423</v>
      </c>
      <c r="M695" s="4"/>
    </row>
    <row r="696" spans="1:13" x14ac:dyDescent="0.35">
      <c r="A696" s="4"/>
      <c r="B696" s="10" t="s">
        <v>8</v>
      </c>
      <c r="C696" s="76" t="s">
        <v>255</v>
      </c>
      <c r="D696" s="3" t="s">
        <v>58</v>
      </c>
      <c r="E696" s="36">
        <v>24.12397408230596</v>
      </c>
      <c r="F696" s="36">
        <v>9.4998631611840949</v>
      </c>
      <c r="G696" s="36">
        <v>179.90194535839873</v>
      </c>
      <c r="H696" s="3">
        <v>4</v>
      </c>
      <c r="I696" s="3">
        <v>134</v>
      </c>
      <c r="J696" s="49">
        <f t="shared" si="32"/>
        <v>3.1832061212350693</v>
      </c>
      <c r="K696" s="49">
        <f t="shared" si="33"/>
        <v>2.2512773944168707</v>
      </c>
      <c r="L696" s="49">
        <f t="shared" si="34"/>
        <v>13.412753086462105</v>
      </c>
      <c r="M696" s="4"/>
    </row>
    <row r="697" spans="1:13" x14ac:dyDescent="0.35">
      <c r="A697" s="4"/>
      <c r="B697" s="10" t="s">
        <v>8</v>
      </c>
      <c r="C697" s="76" t="s">
        <v>234</v>
      </c>
      <c r="D697" s="3" t="s">
        <v>58</v>
      </c>
      <c r="E697" s="36">
        <v>24.406294793272096</v>
      </c>
      <c r="F697" s="36">
        <v>6.7468844692175081</v>
      </c>
      <c r="G697" s="36">
        <v>129.26316426411924</v>
      </c>
      <c r="H697" s="3">
        <v>4</v>
      </c>
      <c r="I697" s="3">
        <v>135</v>
      </c>
      <c r="J697" s="49">
        <f t="shared" si="32"/>
        <v>3.1948410823580025</v>
      </c>
      <c r="K697" s="49">
        <f t="shared" si="33"/>
        <v>1.9090808382168556</v>
      </c>
      <c r="L697" s="49">
        <f t="shared" si="34"/>
        <v>11.369395949834768</v>
      </c>
      <c r="M697" s="4"/>
    </row>
    <row r="698" spans="1:13" x14ac:dyDescent="0.35">
      <c r="A698" s="4"/>
      <c r="B698" s="10" t="s">
        <v>8</v>
      </c>
      <c r="C698" s="76" t="s">
        <v>234</v>
      </c>
      <c r="D698" s="3" t="s">
        <v>58</v>
      </c>
      <c r="E698" s="36">
        <v>24.614298701065557</v>
      </c>
      <c r="F698" s="36">
        <v>8.2005563872535028</v>
      </c>
      <c r="G698" s="36">
        <v>158.45299137816917</v>
      </c>
      <c r="H698" s="3">
        <v>4</v>
      </c>
      <c r="I698" s="3">
        <v>136</v>
      </c>
      <c r="J698" s="49">
        <f t="shared" si="32"/>
        <v>3.2033275220899164</v>
      </c>
      <c r="K698" s="49">
        <f t="shared" si="33"/>
        <v>2.1042020040724432</v>
      </c>
      <c r="L698" s="49">
        <f t="shared" si="34"/>
        <v>12.58781122269353</v>
      </c>
      <c r="M698" s="4"/>
    </row>
    <row r="699" spans="1:13" x14ac:dyDescent="0.35">
      <c r="A699" s="4"/>
      <c r="B699" s="10" t="s">
        <v>8</v>
      </c>
      <c r="C699" s="76" t="s">
        <v>234</v>
      </c>
      <c r="D699" s="3" t="s">
        <v>58</v>
      </c>
      <c r="E699" s="36">
        <v>24.656171652288894</v>
      </c>
      <c r="F699" s="36">
        <v>7.2239774395389196</v>
      </c>
      <c r="G699" s="36">
        <v>139.82076779280419</v>
      </c>
      <c r="H699" s="3">
        <v>4</v>
      </c>
      <c r="I699" s="3">
        <v>137</v>
      </c>
      <c r="J699" s="49">
        <f t="shared" si="32"/>
        <v>3.2050272404406486</v>
      </c>
      <c r="K699" s="49">
        <f t="shared" si="33"/>
        <v>1.9774056931223936</v>
      </c>
      <c r="L699" s="49">
        <f t="shared" si="34"/>
        <v>11.824583197424094</v>
      </c>
      <c r="M699" s="4"/>
    </row>
    <row r="700" spans="1:13" x14ac:dyDescent="0.35">
      <c r="A700" s="4"/>
      <c r="B700" s="10" t="s">
        <v>8</v>
      </c>
      <c r="C700" s="76" t="s">
        <v>234</v>
      </c>
      <c r="D700" s="3" t="s">
        <v>58</v>
      </c>
      <c r="E700" s="36">
        <v>24.81709593313246</v>
      </c>
      <c r="F700" s="36">
        <v>7.4065714098610824</v>
      </c>
      <c r="G700" s="36">
        <v>144.29053067308314</v>
      </c>
      <c r="H700" s="3">
        <v>4</v>
      </c>
      <c r="I700" s="3">
        <v>138</v>
      </c>
      <c r="J700" s="49">
        <f t="shared" si="32"/>
        <v>3.2115327678193246</v>
      </c>
      <c r="K700" s="49">
        <f t="shared" si="33"/>
        <v>2.0023676345058221</v>
      </c>
      <c r="L700" s="49">
        <f t="shared" si="34"/>
        <v>12.012099344955615</v>
      </c>
      <c r="M700" s="4"/>
    </row>
    <row r="701" spans="1:13" x14ac:dyDescent="0.35">
      <c r="A701" s="4"/>
      <c r="B701" s="10" t="s">
        <v>8</v>
      </c>
      <c r="C701" s="76" t="s">
        <v>234</v>
      </c>
      <c r="D701" s="3" t="s">
        <v>58</v>
      </c>
      <c r="E701" s="36">
        <v>24.844258905338947</v>
      </c>
      <c r="F701" s="36">
        <v>8.6257666364772163</v>
      </c>
      <c r="G701" s="36">
        <v>168.22611196533461</v>
      </c>
      <c r="H701" s="3">
        <v>4</v>
      </c>
      <c r="I701" s="3">
        <v>139</v>
      </c>
      <c r="J701" s="49">
        <f t="shared" si="32"/>
        <v>3.2126266958848646</v>
      </c>
      <c r="K701" s="49">
        <f t="shared" si="33"/>
        <v>2.1547538443560139</v>
      </c>
      <c r="L701" s="49">
        <f t="shared" si="34"/>
        <v>12.970200922319384</v>
      </c>
      <c r="M701" s="4"/>
    </row>
    <row r="702" spans="1:13" x14ac:dyDescent="0.35">
      <c r="A702" s="4"/>
      <c r="B702" s="10" t="s">
        <v>8</v>
      </c>
      <c r="C702" s="76" t="s">
        <v>256</v>
      </c>
      <c r="D702" s="3" t="s">
        <v>58</v>
      </c>
      <c r="E702" s="36">
        <v>24.976453922873862</v>
      </c>
      <c r="F702" s="36">
        <v>8.6525559846429232</v>
      </c>
      <c r="G702" s="36">
        <v>169.64648020443354</v>
      </c>
      <c r="H702" s="3">
        <v>4</v>
      </c>
      <c r="I702" s="3">
        <v>140</v>
      </c>
      <c r="J702" s="49">
        <f t="shared" si="32"/>
        <v>3.2179335379702669</v>
      </c>
      <c r="K702" s="49">
        <f t="shared" si="33"/>
        <v>2.157854766849443</v>
      </c>
      <c r="L702" s="49">
        <f t="shared" si="34"/>
        <v>13.024840889793378</v>
      </c>
      <c r="M702" s="4"/>
    </row>
    <row r="703" spans="1:13" x14ac:dyDescent="0.35">
      <c r="A703" s="4"/>
      <c r="B703" s="10" t="s">
        <v>8</v>
      </c>
      <c r="C703" s="76" t="s">
        <v>234</v>
      </c>
      <c r="D703" s="3" t="s">
        <v>58</v>
      </c>
      <c r="E703" s="36">
        <v>25.02274216714715</v>
      </c>
      <c r="F703" s="36">
        <v>8.5294035586010146</v>
      </c>
      <c r="G703" s="36">
        <v>167.54181687784015</v>
      </c>
      <c r="H703" s="3">
        <v>4</v>
      </c>
      <c r="I703" s="3">
        <v>141</v>
      </c>
      <c r="J703" s="49">
        <f t="shared" si="32"/>
        <v>3.2197850980399134</v>
      </c>
      <c r="K703" s="49">
        <f t="shared" si="33"/>
        <v>2.1435194362688419</v>
      </c>
      <c r="L703" s="49">
        <f t="shared" si="34"/>
        <v>12.943794531660341</v>
      </c>
      <c r="M703" s="4"/>
    </row>
    <row r="704" spans="1:13" x14ac:dyDescent="0.35">
      <c r="A704" s="4"/>
      <c r="B704" s="10" t="s">
        <v>8</v>
      </c>
      <c r="C704" s="76" t="s">
        <v>256</v>
      </c>
      <c r="D704" s="3" t="s">
        <v>58</v>
      </c>
      <c r="E704" s="36">
        <v>25.160833165254306</v>
      </c>
      <c r="F704" s="36">
        <v>7.6230341762515792</v>
      </c>
      <c r="G704" s="36">
        <v>150.56448453053275</v>
      </c>
      <c r="H704" s="3">
        <v>4</v>
      </c>
      <c r="I704" s="3">
        <v>142</v>
      </c>
      <c r="J704" s="49">
        <f t="shared" si="32"/>
        <v>3.2252885459602054</v>
      </c>
      <c r="K704" s="49">
        <f t="shared" si="33"/>
        <v>2.031174476303391</v>
      </c>
      <c r="L704" s="49">
        <f t="shared" si="34"/>
        <v>12.270472058178232</v>
      </c>
      <c r="M704" s="4"/>
    </row>
    <row r="705" spans="1:13" x14ac:dyDescent="0.35">
      <c r="A705" s="4"/>
      <c r="B705" s="10" t="s">
        <v>8</v>
      </c>
      <c r="C705" s="76" t="s">
        <v>234</v>
      </c>
      <c r="D705" s="3" t="s">
        <v>58</v>
      </c>
      <c r="E705" s="36">
        <v>25.208881382797195</v>
      </c>
      <c r="F705" s="36">
        <v>6.5912157481833145</v>
      </c>
      <c r="G705" s="36">
        <v>130.43338313203677</v>
      </c>
      <c r="H705" s="3">
        <v>4</v>
      </c>
      <c r="I705" s="3">
        <v>143</v>
      </c>
      <c r="J705" s="49">
        <f t="shared" si="32"/>
        <v>3.2271963682517457</v>
      </c>
      <c r="K705" s="49">
        <f t="shared" si="33"/>
        <v>1.8857378152904687</v>
      </c>
      <c r="L705" s="49">
        <f t="shared" si="34"/>
        <v>11.420743545498111</v>
      </c>
      <c r="M705" s="4"/>
    </row>
    <row r="706" spans="1:13" x14ac:dyDescent="0.35">
      <c r="A706" s="4"/>
      <c r="B706" s="10" t="s">
        <v>8</v>
      </c>
      <c r="C706" s="76" t="s">
        <v>234</v>
      </c>
      <c r="D706" s="3" t="s">
        <v>58</v>
      </c>
      <c r="E706" s="36">
        <v>25.212291160703618</v>
      </c>
      <c r="F706" s="36">
        <v>8.8996924144199543</v>
      </c>
      <c r="G706" s="36">
        <v>176.13958456855306</v>
      </c>
      <c r="H706" s="3">
        <v>4</v>
      </c>
      <c r="I706" s="3">
        <v>144</v>
      </c>
      <c r="J706" s="49">
        <f t="shared" si="32"/>
        <v>3.2273316200810713</v>
      </c>
      <c r="K706" s="49">
        <f t="shared" si="33"/>
        <v>2.1860167159633441</v>
      </c>
      <c r="L706" s="49">
        <f t="shared" si="34"/>
        <v>13.271758910127664</v>
      </c>
      <c r="M706" s="4"/>
    </row>
    <row r="707" spans="1:13" x14ac:dyDescent="0.35">
      <c r="A707" s="4"/>
      <c r="B707" s="10" t="s">
        <v>8</v>
      </c>
      <c r="C707" s="76" t="s">
        <v>234</v>
      </c>
      <c r="D707" s="3" t="s">
        <v>58</v>
      </c>
      <c r="E707" s="36">
        <v>25.284313330113733</v>
      </c>
      <c r="F707" s="36">
        <v>8.139043252103999</v>
      </c>
      <c r="G707" s="36">
        <v>161.54524403793312</v>
      </c>
      <c r="H707" s="3">
        <v>4</v>
      </c>
      <c r="I707" s="3">
        <v>145</v>
      </c>
      <c r="J707" s="49">
        <f t="shared" si="32"/>
        <v>3.2301841769598503</v>
      </c>
      <c r="K707" s="49">
        <f t="shared" si="33"/>
        <v>2.0966726365099215</v>
      </c>
      <c r="L707" s="49">
        <f t="shared" si="34"/>
        <v>12.710045005346485</v>
      </c>
      <c r="M707" s="4"/>
    </row>
    <row r="708" spans="1:13" x14ac:dyDescent="0.35">
      <c r="A708" s="4"/>
      <c r="B708" s="10" t="s">
        <v>8</v>
      </c>
      <c r="C708" s="76" t="s">
        <v>234</v>
      </c>
      <c r="D708" s="3" t="s">
        <v>58</v>
      </c>
      <c r="E708" s="36">
        <v>25.306533258753138</v>
      </c>
      <c r="F708" s="36">
        <v>10.319928541218243</v>
      </c>
      <c r="G708" s="36">
        <v>205.01186766219175</v>
      </c>
      <c r="H708" s="3">
        <v>4</v>
      </c>
      <c r="I708" s="3">
        <v>146</v>
      </c>
      <c r="J708" s="49">
        <f t="shared" ref="J708:J722" si="35">LN(E708)</f>
        <v>3.2310625939687116</v>
      </c>
      <c r="K708" s="49">
        <f t="shared" ref="K708:K722" si="36">LN(F708)</f>
        <v>2.3340768357288857</v>
      </c>
      <c r="L708" s="49">
        <f t="shared" ref="L708:L722" si="37">SQRT(G708)</f>
        <v>14.318235494019218</v>
      </c>
      <c r="M708" s="4"/>
    </row>
    <row r="709" spans="1:13" x14ac:dyDescent="0.35">
      <c r="A709" s="4"/>
      <c r="B709" s="10" t="s">
        <v>8</v>
      </c>
      <c r="C709" s="76" t="s">
        <v>234</v>
      </c>
      <c r="D709" s="3" t="s">
        <v>58</v>
      </c>
      <c r="E709" s="36">
        <v>25.371512579650084</v>
      </c>
      <c r="F709" s="36">
        <v>9.7580735847654907</v>
      </c>
      <c r="G709" s="36">
        <v>194.34801306658764</v>
      </c>
      <c r="H709" s="3">
        <v>4</v>
      </c>
      <c r="I709" s="3">
        <v>147</v>
      </c>
      <c r="J709" s="49">
        <f t="shared" si="35"/>
        <v>3.2336269926321313</v>
      </c>
      <c r="K709" s="49">
        <f t="shared" si="36"/>
        <v>2.2780950023331865</v>
      </c>
      <c r="L709" s="49">
        <f t="shared" si="37"/>
        <v>13.940875620512065</v>
      </c>
      <c r="M709" s="4"/>
    </row>
    <row r="710" spans="1:13" x14ac:dyDescent="0.35">
      <c r="A710" s="4"/>
      <c r="B710" s="10" t="s">
        <v>8</v>
      </c>
      <c r="C710" s="76" t="s">
        <v>234</v>
      </c>
      <c r="D710" s="3" t="s">
        <v>58</v>
      </c>
      <c r="E710" s="36">
        <v>25.394177001438301</v>
      </c>
      <c r="F710" s="36">
        <v>7.0300657923293759</v>
      </c>
      <c r="G710" s="36">
        <v>140.14034702380249</v>
      </c>
      <c r="H710" s="3">
        <v>4</v>
      </c>
      <c r="I710" s="3">
        <v>148</v>
      </c>
      <c r="J710" s="49">
        <f t="shared" si="35"/>
        <v>3.2345198958303767</v>
      </c>
      <c r="K710" s="49">
        <f t="shared" si="36"/>
        <v>1.9501960645738552</v>
      </c>
      <c r="L710" s="49">
        <f t="shared" si="37"/>
        <v>11.838088824797797</v>
      </c>
      <c r="M710" s="4"/>
    </row>
    <row r="711" spans="1:13" x14ac:dyDescent="0.35">
      <c r="A711" s="4"/>
      <c r="B711" s="10" t="s">
        <v>8</v>
      </c>
      <c r="C711" s="76" t="s">
        <v>234</v>
      </c>
      <c r="D711" s="3" t="s">
        <v>58</v>
      </c>
      <c r="E711" s="36">
        <v>25.433986132381985</v>
      </c>
      <c r="F711" s="36">
        <v>8.4397778444759357</v>
      </c>
      <c r="G711" s="36">
        <v>168.50589623557676</v>
      </c>
      <c r="H711" s="3">
        <v>4</v>
      </c>
      <c r="I711" s="3">
        <v>149</v>
      </c>
      <c r="J711" s="49">
        <f t="shared" si="35"/>
        <v>3.2360863163590414</v>
      </c>
      <c r="K711" s="49">
        <f t="shared" si="36"/>
        <v>2.132955986516885</v>
      </c>
      <c r="L711" s="49">
        <f t="shared" si="37"/>
        <v>12.980982098268866</v>
      </c>
      <c r="M711" s="4"/>
    </row>
    <row r="712" spans="1:13" x14ac:dyDescent="0.35">
      <c r="A712" s="4"/>
      <c r="B712" s="10" t="s">
        <v>8</v>
      </c>
      <c r="C712" s="76" t="s">
        <v>234</v>
      </c>
      <c r="D712" s="3" t="s">
        <v>58</v>
      </c>
      <c r="E712" s="36">
        <v>25.541911647078226</v>
      </c>
      <c r="F712" s="36">
        <v>8.8639565133586231</v>
      </c>
      <c r="G712" s="36">
        <v>177.72587937458337</v>
      </c>
      <c r="H712" s="3">
        <v>4</v>
      </c>
      <c r="I712" s="3">
        <v>150</v>
      </c>
      <c r="J712" s="49">
        <f t="shared" si="35"/>
        <v>3.2403206969450049</v>
      </c>
      <c r="K712" s="49">
        <f t="shared" si="36"/>
        <v>2.1819932240089837</v>
      </c>
      <c r="L712" s="49">
        <f t="shared" si="37"/>
        <v>13.331387001155708</v>
      </c>
      <c r="M712" s="4"/>
    </row>
    <row r="713" spans="1:13" x14ac:dyDescent="0.35">
      <c r="A713" s="4"/>
      <c r="B713" s="10" t="s">
        <v>8</v>
      </c>
      <c r="C713" s="76" t="s">
        <v>234</v>
      </c>
      <c r="D713" s="3" t="s">
        <v>58</v>
      </c>
      <c r="E713" s="36">
        <v>25.939320068297157</v>
      </c>
      <c r="F713" s="36">
        <v>7.5865143545504274</v>
      </c>
      <c r="G713" s="36">
        <v>154.47938387565029</v>
      </c>
      <c r="H713" s="3">
        <v>4</v>
      </c>
      <c r="I713" s="3">
        <v>151</v>
      </c>
      <c r="J713" s="49">
        <f t="shared" si="35"/>
        <v>3.2557599668368682</v>
      </c>
      <c r="K713" s="49">
        <f t="shared" si="36"/>
        <v>2.0263722440990022</v>
      </c>
      <c r="L713" s="49">
        <f t="shared" si="37"/>
        <v>12.428973564846386</v>
      </c>
      <c r="M713" s="4"/>
    </row>
    <row r="714" spans="1:13" x14ac:dyDescent="0.35">
      <c r="A714" s="4"/>
      <c r="B714" s="10" t="s">
        <v>8</v>
      </c>
      <c r="C714" s="76" t="s">
        <v>234</v>
      </c>
      <c r="D714" s="3" t="s">
        <v>58</v>
      </c>
      <c r="E714" s="36">
        <v>26.307114068686023</v>
      </c>
      <c r="F714" s="36">
        <v>8.2447862350202179</v>
      </c>
      <c r="G714" s="36">
        <v>170.26377758593827</v>
      </c>
      <c r="H714" s="3">
        <v>4</v>
      </c>
      <c r="I714" s="3">
        <v>152</v>
      </c>
      <c r="J714" s="49">
        <f t="shared" si="35"/>
        <v>3.2698393995142401</v>
      </c>
      <c r="K714" s="49">
        <f t="shared" si="36"/>
        <v>2.1095810290557186</v>
      </c>
      <c r="L714" s="49">
        <f t="shared" si="37"/>
        <v>13.048516298259289</v>
      </c>
      <c r="M714" s="4"/>
    </row>
    <row r="715" spans="1:13" x14ac:dyDescent="0.35">
      <c r="A715" s="4"/>
      <c r="B715" s="10" t="s">
        <v>8</v>
      </c>
      <c r="C715" s="76" t="s">
        <v>234</v>
      </c>
      <c r="D715" s="3" t="s">
        <v>58</v>
      </c>
      <c r="E715" s="36">
        <v>26.341778615433327</v>
      </c>
      <c r="F715" s="36">
        <v>9.0521875849845213</v>
      </c>
      <c r="G715" s="36">
        <v>187.18381625899352</v>
      </c>
      <c r="H715" s="3">
        <v>4</v>
      </c>
      <c r="I715" s="3">
        <v>153</v>
      </c>
      <c r="J715" s="49">
        <f t="shared" si="35"/>
        <v>3.2711562192986312</v>
      </c>
      <c r="K715" s="49">
        <f t="shared" si="36"/>
        <v>2.2030064505994926</v>
      </c>
      <c r="L715" s="49">
        <f t="shared" si="37"/>
        <v>13.681513668413796</v>
      </c>
      <c r="M715" s="4"/>
    </row>
    <row r="716" spans="1:13" x14ac:dyDescent="0.35">
      <c r="A716" s="4"/>
      <c r="B716" s="10" t="s">
        <v>8</v>
      </c>
      <c r="C716" s="76" t="s">
        <v>234</v>
      </c>
      <c r="D716" s="3" t="s">
        <v>58</v>
      </c>
      <c r="E716" s="36">
        <v>26.565248928537098</v>
      </c>
      <c r="F716" s="36">
        <v>6.7888971889019079</v>
      </c>
      <c r="G716" s="36">
        <v>141.57376386213858</v>
      </c>
      <c r="H716" s="3">
        <v>4</v>
      </c>
      <c r="I716" s="3">
        <v>154</v>
      </c>
      <c r="J716" s="49">
        <f t="shared" si="35"/>
        <v>3.2796039304043485</v>
      </c>
      <c r="K716" s="49">
        <f t="shared" si="36"/>
        <v>1.9152885114284253</v>
      </c>
      <c r="L716" s="49">
        <f t="shared" si="37"/>
        <v>11.898477375787987</v>
      </c>
      <c r="M716" s="4"/>
    </row>
    <row r="717" spans="1:13" x14ac:dyDescent="0.35">
      <c r="A717" s="4"/>
      <c r="B717" s="10" t="s">
        <v>8</v>
      </c>
      <c r="C717" s="76" t="s">
        <v>234</v>
      </c>
      <c r="D717" s="3" t="s">
        <v>58</v>
      </c>
      <c r="E717" s="36">
        <v>26.680247855682527</v>
      </c>
      <c r="F717" s="36">
        <v>8.2807985763279177</v>
      </c>
      <c r="G717" s="36">
        <v>173.43300039063831</v>
      </c>
      <c r="H717" s="3">
        <v>4</v>
      </c>
      <c r="I717" s="3">
        <v>155</v>
      </c>
      <c r="J717" s="49">
        <f t="shared" si="35"/>
        <v>3.2839235109473948</v>
      </c>
      <c r="K717" s="49">
        <f t="shared" si="36"/>
        <v>2.113939410162927</v>
      </c>
      <c r="L717" s="49">
        <f t="shared" si="37"/>
        <v>13.169396356349759</v>
      </c>
      <c r="M717" s="4"/>
    </row>
    <row r="718" spans="1:13" x14ac:dyDescent="0.35">
      <c r="A718" s="4"/>
      <c r="B718" s="10" t="s">
        <v>8</v>
      </c>
      <c r="C718" s="76" t="s">
        <v>234</v>
      </c>
      <c r="D718" s="3" t="s">
        <v>58</v>
      </c>
      <c r="E718" s="36">
        <v>26.699077243259861</v>
      </c>
      <c r="F718" s="36">
        <v>8.2327471150886407</v>
      </c>
      <c r="G718" s="36">
        <v>172.54829965273149</v>
      </c>
      <c r="H718" s="3">
        <v>4</v>
      </c>
      <c r="I718" s="3">
        <v>156</v>
      </c>
      <c r="J718" s="49">
        <f t="shared" si="35"/>
        <v>3.2846290046314537</v>
      </c>
      <c r="K718" s="49">
        <f t="shared" si="36"/>
        <v>2.1081197518344177</v>
      </c>
      <c r="L718" s="49">
        <f t="shared" si="37"/>
        <v>13.135764144225927</v>
      </c>
      <c r="M718" s="4"/>
    </row>
    <row r="719" spans="1:13" x14ac:dyDescent="0.35">
      <c r="A719" s="4"/>
      <c r="B719" s="10" t="s">
        <v>8</v>
      </c>
      <c r="C719" s="76" t="s">
        <v>234</v>
      </c>
      <c r="D719" s="3" t="s">
        <v>58</v>
      </c>
      <c r="E719" s="36">
        <v>26.730759915181618</v>
      </c>
      <c r="F719" s="36">
        <v>7.5340361063035486</v>
      </c>
      <c r="G719" s="36">
        <v>158.09155062467926</v>
      </c>
      <c r="H719" s="3">
        <v>4</v>
      </c>
      <c r="I719" s="3">
        <v>157</v>
      </c>
      <c r="J719" s="49">
        <f t="shared" si="35"/>
        <v>3.2858149590464465</v>
      </c>
      <c r="K719" s="49">
        <f t="shared" si="36"/>
        <v>2.0194309017064076</v>
      </c>
      <c r="L719" s="49">
        <f t="shared" si="37"/>
        <v>12.573446250916223</v>
      </c>
      <c r="M719" s="4"/>
    </row>
    <row r="720" spans="1:13" x14ac:dyDescent="0.35">
      <c r="A720" s="4"/>
      <c r="B720" s="10" t="s">
        <v>8</v>
      </c>
      <c r="C720" s="76" t="s">
        <v>234</v>
      </c>
      <c r="D720" s="3" t="s">
        <v>58</v>
      </c>
      <c r="E720" s="36">
        <v>27.508086550704061</v>
      </c>
      <c r="F720" s="36">
        <v>7.3357020828569155</v>
      </c>
      <c r="G720" s="36">
        <v>158.40603532724535</v>
      </c>
      <c r="H720" s="3">
        <v>4</v>
      </c>
      <c r="I720" s="3">
        <v>158</v>
      </c>
      <c r="J720" s="49">
        <f t="shared" si="35"/>
        <v>3.3144800178356579</v>
      </c>
      <c r="K720" s="49">
        <f t="shared" si="36"/>
        <v>1.9927531238319582</v>
      </c>
      <c r="L720" s="49">
        <f t="shared" si="37"/>
        <v>12.585945944872215</v>
      </c>
      <c r="M720" s="4"/>
    </row>
    <row r="721" spans="1:26" x14ac:dyDescent="0.35">
      <c r="A721" s="4"/>
      <c r="B721" s="10" t="s">
        <v>8</v>
      </c>
      <c r="C721" s="76" t="s">
        <v>234</v>
      </c>
      <c r="D721" s="3" t="s">
        <v>58</v>
      </c>
      <c r="E721" s="36">
        <v>27.571714685238199</v>
      </c>
      <c r="F721" s="36">
        <v>6.6739643421348624</v>
      </c>
      <c r="G721" s="36">
        <v>144.44992291872475</v>
      </c>
      <c r="H721" s="3">
        <v>4</v>
      </c>
      <c r="I721" s="3">
        <v>159</v>
      </c>
      <c r="J721" s="49">
        <f t="shared" si="35"/>
        <v>3.3167904169805347</v>
      </c>
      <c r="K721" s="49">
        <f t="shared" si="36"/>
        <v>1.8982140375122218</v>
      </c>
      <c r="L721" s="49">
        <f t="shared" si="37"/>
        <v>12.018732167692429</v>
      </c>
      <c r="M721" s="4"/>
    </row>
    <row r="722" spans="1:26" x14ac:dyDescent="0.35">
      <c r="A722" s="4"/>
      <c r="B722" s="10" t="s">
        <v>8</v>
      </c>
      <c r="C722" s="76" t="s">
        <v>234</v>
      </c>
      <c r="D722" s="3" t="s">
        <v>58</v>
      </c>
      <c r="E722" s="36">
        <v>27.975271682404703</v>
      </c>
      <c r="F722" s="36">
        <v>7.0008463805536172</v>
      </c>
      <c r="G722" s="36">
        <v>153.74270490967217</v>
      </c>
      <c r="H722" s="3">
        <v>4</v>
      </c>
      <c r="I722" s="3">
        <v>160</v>
      </c>
      <c r="J722" s="49">
        <f t="shared" si="35"/>
        <v>3.3313209657649407</v>
      </c>
      <c r="K722" s="49">
        <f t="shared" si="36"/>
        <v>1.9460310532537657</v>
      </c>
      <c r="L722" s="49">
        <f t="shared" si="37"/>
        <v>12.399302597713799</v>
      </c>
      <c r="M722" s="4"/>
    </row>
    <row r="723" spans="1:26" x14ac:dyDescent="0.35">
      <c r="A723" s="4"/>
      <c r="B723" s="4"/>
      <c r="C723" s="13"/>
      <c r="D723" s="13"/>
      <c r="E723" s="4"/>
      <c r="F723" s="4"/>
      <c r="G723" s="4"/>
      <c r="H723" s="13"/>
      <c r="I723" s="13"/>
      <c r="J723" s="13"/>
      <c r="K723" s="13"/>
      <c r="L723" s="13"/>
      <c r="M723" s="4"/>
    </row>
    <row r="725" spans="1:26" ht="16.5" x14ac:dyDescent="0.35">
      <c r="B725" s="18" t="s">
        <v>416</v>
      </c>
      <c r="C725" s="77"/>
    </row>
    <row r="728" spans="1:26" x14ac:dyDescent="0.35">
      <c r="E728" s="169"/>
      <c r="F728" s="169"/>
      <c r="G728" s="169"/>
      <c r="H728" s="55"/>
      <c r="I728" s="55"/>
      <c r="J728" s="1"/>
    </row>
    <row r="732" spans="1:26" ht="29" x14ac:dyDescent="0.35">
      <c r="B732" s="78" t="s">
        <v>402</v>
      </c>
      <c r="C732" s="130" t="s">
        <v>439</v>
      </c>
      <c r="D732" s="130" t="s">
        <v>440</v>
      </c>
      <c r="E732" s="130" t="s">
        <v>441</v>
      </c>
      <c r="F732" s="130" t="s">
        <v>442</v>
      </c>
      <c r="G732" s="130" t="s">
        <v>371</v>
      </c>
      <c r="H732" s="192" t="s">
        <v>466</v>
      </c>
      <c r="I732" s="130"/>
      <c r="J732" s="2"/>
      <c r="K732" s="97"/>
      <c r="L732" s="97"/>
      <c r="M732" s="97"/>
      <c r="N732" s="167"/>
      <c r="O732" s="167"/>
      <c r="P732" s="167"/>
      <c r="Q732" s="167"/>
      <c r="R732" s="167"/>
      <c r="S732" s="167"/>
      <c r="T732" s="167"/>
      <c r="U732" s="167"/>
      <c r="W732" s="162"/>
      <c r="X732" s="162"/>
      <c r="Y732" s="162"/>
      <c r="Z732" s="162"/>
    </row>
    <row r="733" spans="1:26" x14ac:dyDescent="0.35">
      <c r="B733" s="130" t="s">
        <v>435</v>
      </c>
      <c r="C733" s="157">
        <v>264477.10883918573</v>
      </c>
      <c r="D733" s="158">
        <v>1</v>
      </c>
      <c r="E733" s="157">
        <v>264477.10883918573</v>
      </c>
      <c r="F733" s="159">
        <v>58075.616763101876</v>
      </c>
      <c r="G733" s="160">
        <v>0</v>
      </c>
      <c r="H733" s="160">
        <f>40*G733</f>
        <v>0</v>
      </c>
      <c r="I733" s="130"/>
      <c r="J733" s="189"/>
      <c r="K733" s="97"/>
      <c r="L733" s="97"/>
      <c r="M733" s="97"/>
      <c r="N733" s="167"/>
      <c r="O733" s="162" t="s">
        <v>57</v>
      </c>
      <c r="P733" s="162" t="s">
        <v>7</v>
      </c>
      <c r="Q733" s="164"/>
      <c r="R733" s="160">
        <v>7.7145961147051523E-6</v>
      </c>
      <c r="S733" s="160">
        <v>7.7145961147051523E-6</v>
      </c>
      <c r="T733" s="160">
        <v>7.7145961147051523E-6</v>
      </c>
      <c r="U733" s="167"/>
      <c r="W733" s="162"/>
      <c r="X733" s="162"/>
      <c r="Y733" s="162"/>
      <c r="Z733" s="162"/>
    </row>
    <row r="734" spans="1:26" x14ac:dyDescent="0.35">
      <c r="B734" s="130" t="s">
        <v>454</v>
      </c>
      <c r="C734" s="157">
        <v>253.90378446950695</v>
      </c>
      <c r="D734" s="158">
        <v>1</v>
      </c>
      <c r="E734" s="157">
        <v>253.90378446950695</v>
      </c>
      <c r="F734" s="159">
        <v>55.753856907587114</v>
      </c>
      <c r="G734" s="160">
        <v>2.3925306180672123E-13</v>
      </c>
      <c r="H734" s="160">
        <f t="shared" ref="H734:H736" si="38">40*G734</f>
        <v>9.5701224722688494E-12</v>
      </c>
      <c r="I734" s="130"/>
      <c r="J734" s="189"/>
      <c r="K734" s="97"/>
      <c r="L734" s="97"/>
      <c r="M734" s="97"/>
      <c r="N734" s="167"/>
      <c r="O734" s="162" t="s">
        <v>57</v>
      </c>
      <c r="P734" s="162" t="s">
        <v>8</v>
      </c>
      <c r="Q734" s="160">
        <v>7.7145961147051523E-6</v>
      </c>
      <c r="R734" s="164"/>
      <c r="S734" s="160">
        <v>7.7145961147051523E-6</v>
      </c>
      <c r="T734" s="164">
        <v>0.40188371404349577</v>
      </c>
      <c r="U734" s="167"/>
    </row>
    <row r="735" spans="1:26" x14ac:dyDescent="0.35">
      <c r="B735" s="130" t="s">
        <v>6</v>
      </c>
      <c r="C735" s="157">
        <v>2275.26360637875</v>
      </c>
      <c r="D735" s="158">
        <v>1</v>
      </c>
      <c r="E735" s="157">
        <v>2275.26360637875</v>
      </c>
      <c r="F735" s="159">
        <v>499.61729322831849</v>
      </c>
      <c r="G735" s="160">
        <v>0</v>
      </c>
      <c r="H735" s="160">
        <f t="shared" si="38"/>
        <v>0</v>
      </c>
      <c r="I735" s="130"/>
      <c r="J735" s="189"/>
      <c r="K735" s="97"/>
      <c r="L735" s="97"/>
      <c r="M735" s="97"/>
      <c r="N735" s="167"/>
      <c r="O735" s="162" t="s">
        <v>58</v>
      </c>
      <c r="P735" s="162" t="s">
        <v>7</v>
      </c>
      <c r="Q735" s="160">
        <v>7.7145961147051523E-6</v>
      </c>
      <c r="R735" s="160">
        <v>7.7145961147051523E-6</v>
      </c>
      <c r="S735" s="164"/>
      <c r="T735" s="160">
        <v>7.7145961147051523E-6</v>
      </c>
      <c r="U735" s="167"/>
    </row>
    <row r="736" spans="1:26" x14ac:dyDescent="0.35">
      <c r="B736" s="130" t="s">
        <v>455</v>
      </c>
      <c r="C736" s="157">
        <v>126.05200548753584</v>
      </c>
      <c r="D736" s="158">
        <v>1</v>
      </c>
      <c r="E736" s="157">
        <v>126.05200548753584</v>
      </c>
      <c r="F736" s="159">
        <v>27.679325424590061</v>
      </c>
      <c r="G736" s="160">
        <v>1.8935802803543567E-7</v>
      </c>
      <c r="H736" s="160">
        <f t="shared" si="38"/>
        <v>7.5743211214174266E-6</v>
      </c>
      <c r="I736" s="130"/>
      <c r="J736" s="189"/>
      <c r="K736" s="97"/>
      <c r="L736" s="97"/>
      <c r="M736" s="97"/>
      <c r="N736" s="167"/>
      <c r="O736" s="162" t="s">
        <v>58</v>
      </c>
      <c r="P736" s="162" t="s">
        <v>8</v>
      </c>
      <c r="Q736" s="160">
        <v>7.7145961147051523E-6</v>
      </c>
      <c r="R736" s="164">
        <v>0.40188371404349577</v>
      </c>
      <c r="S736" s="160">
        <v>7.7145961147051523E-6</v>
      </c>
      <c r="T736" s="164"/>
      <c r="U736" s="167"/>
    </row>
    <row r="737" spans="2:21" x14ac:dyDescent="0.35">
      <c r="B737" s="130" t="s">
        <v>438</v>
      </c>
      <c r="C737" s="161">
        <v>3260.6732477987166</v>
      </c>
      <c r="D737" s="162">
        <v>716</v>
      </c>
      <c r="E737" s="161">
        <v>4.5540129159199951</v>
      </c>
      <c r="F737" s="163"/>
      <c r="G737" s="164"/>
      <c r="H737" s="164"/>
      <c r="I737" s="130"/>
      <c r="J737" s="107" t="s">
        <v>444</v>
      </c>
      <c r="K737" s="107" t="s">
        <v>444</v>
      </c>
      <c r="L737" s="107" t="s">
        <v>446</v>
      </c>
      <c r="M737" s="107" t="s">
        <v>445</v>
      </c>
      <c r="N737" s="167"/>
      <c r="O737" s="167"/>
      <c r="P737" s="167"/>
      <c r="Q737" s="167"/>
      <c r="R737" s="167"/>
      <c r="S737" s="167"/>
      <c r="T737" s="167"/>
      <c r="U737" s="167"/>
    </row>
    <row r="738" spans="2:21" x14ac:dyDescent="0.35">
      <c r="B738" s="167"/>
      <c r="C738" s="130"/>
      <c r="D738" s="130"/>
      <c r="E738" s="167"/>
      <c r="F738" s="167"/>
      <c r="G738" s="167"/>
      <c r="H738" s="167"/>
      <c r="I738" s="130"/>
      <c r="J738" s="107"/>
      <c r="K738" s="107"/>
      <c r="L738" s="107"/>
      <c r="M738" s="107"/>
    </row>
    <row r="739" spans="2:21" x14ac:dyDescent="0.35">
      <c r="H739"/>
      <c r="J739" s="107"/>
      <c r="K739" s="107"/>
      <c r="L739" s="107"/>
      <c r="M739" s="107"/>
    </row>
    <row r="740" spans="2:21" ht="29" x14ac:dyDescent="0.35">
      <c r="B740" s="2" t="s">
        <v>403</v>
      </c>
      <c r="C740" s="130" t="s">
        <v>439</v>
      </c>
      <c r="D740" s="130" t="s">
        <v>440</v>
      </c>
      <c r="E740" s="130" t="s">
        <v>441</v>
      </c>
      <c r="F740" s="130" t="s">
        <v>442</v>
      </c>
      <c r="G740" s="130" t="s">
        <v>371</v>
      </c>
      <c r="H740" s="192" t="s">
        <v>466</v>
      </c>
      <c r="I740" s="130"/>
      <c r="J740" s="2"/>
      <c r="K740" s="107"/>
      <c r="L740" s="107"/>
      <c r="M740" s="107"/>
      <c r="N740" s="167"/>
      <c r="O740" s="167"/>
      <c r="P740" s="167"/>
      <c r="Q740" s="167"/>
      <c r="R740" s="167"/>
      <c r="S740" s="167"/>
      <c r="T740" s="167"/>
      <c r="U740" s="167"/>
    </row>
    <row r="741" spans="2:21" x14ac:dyDescent="0.35">
      <c r="B741" s="130" t="s">
        <v>435</v>
      </c>
      <c r="C741" s="159">
        <v>59269.273753289883</v>
      </c>
      <c r="D741" s="158">
        <v>1</v>
      </c>
      <c r="E741" s="159">
        <v>59269.273753289883</v>
      </c>
      <c r="F741" s="159">
        <v>25050.408174181535</v>
      </c>
      <c r="G741" s="160">
        <v>0</v>
      </c>
      <c r="H741" s="160">
        <f>40*G741</f>
        <v>0</v>
      </c>
      <c r="I741" s="130"/>
      <c r="J741" s="189"/>
      <c r="K741" s="107"/>
      <c r="L741" s="107"/>
      <c r="M741" s="107"/>
      <c r="N741" s="167"/>
      <c r="O741" s="162" t="s">
        <v>57</v>
      </c>
      <c r="P741" s="162" t="s">
        <v>7</v>
      </c>
      <c r="Q741" s="164"/>
      <c r="R741" s="160">
        <v>7.7145961148161746E-6</v>
      </c>
      <c r="S741" s="160">
        <v>7.7145961147051523E-6</v>
      </c>
      <c r="T741" s="164">
        <v>0.50360400461047261</v>
      </c>
      <c r="U741" s="167"/>
    </row>
    <row r="742" spans="2:21" x14ac:dyDescent="0.35">
      <c r="B742" s="130" t="s">
        <v>454</v>
      </c>
      <c r="C742" s="159">
        <v>96.623462680433363</v>
      </c>
      <c r="D742" s="158">
        <v>1</v>
      </c>
      <c r="E742" s="159">
        <v>96.623462680433363</v>
      </c>
      <c r="F742" s="159">
        <v>40.838313447586309</v>
      </c>
      <c r="G742" s="160">
        <v>2.9786717536950391E-10</v>
      </c>
      <c r="H742" s="160">
        <f t="shared" ref="H742:H744" si="39">40*G742</f>
        <v>1.1914687014780156E-8</v>
      </c>
      <c r="I742" s="130"/>
      <c r="J742" s="189"/>
      <c r="K742" s="107"/>
      <c r="L742" s="107"/>
      <c r="M742" s="107"/>
      <c r="N742" s="167"/>
      <c r="O742" s="162" t="s">
        <v>57</v>
      </c>
      <c r="P742" s="162" t="s">
        <v>8</v>
      </c>
      <c r="Q742" s="160">
        <v>7.7145961148161746E-6</v>
      </c>
      <c r="R742" s="164"/>
      <c r="S742" s="160">
        <v>7.7145961280278286E-6</v>
      </c>
      <c r="T742" s="160">
        <v>7.7155699382824849E-6</v>
      </c>
      <c r="U742" s="167"/>
    </row>
    <row r="743" spans="2:21" x14ac:dyDescent="0.35">
      <c r="B743" s="130" t="s">
        <v>6</v>
      </c>
      <c r="C743" s="159">
        <v>46.228388033044311</v>
      </c>
      <c r="D743" s="158">
        <v>1</v>
      </c>
      <c r="E743" s="159">
        <v>46.228388033044311</v>
      </c>
      <c r="F743" s="159">
        <v>19.538622900671687</v>
      </c>
      <c r="G743" s="160">
        <v>1.1387083127867292E-5</v>
      </c>
      <c r="H743" s="160">
        <f t="shared" si="39"/>
        <v>4.554833251146917E-4</v>
      </c>
      <c r="I743" s="130"/>
      <c r="J743" s="189"/>
      <c r="K743" s="107"/>
      <c r="L743" s="107"/>
      <c r="M743" s="107"/>
      <c r="N743" s="167"/>
      <c r="O743" s="162" t="s">
        <v>58</v>
      </c>
      <c r="P743" s="162" t="s">
        <v>7</v>
      </c>
      <c r="Q743" s="160">
        <v>7.7145961147051523E-6</v>
      </c>
      <c r="R743" s="160">
        <v>7.7145961280278286E-6</v>
      </c>
      <c r="S743" s="164"/>
      <c r="T743" s="160">
        <v>7.7145961147051523E-6</v>
      </c>
      <c r="U743" s="167"/>
    </row>
    <row r="744" spans="2:21" x14ac:dyDescent="0.35">
      <c r="B744" s="130" t="s">
        <v>455</v>
      </c>
      <c r="C744" s="159">
        <v>553.45622947388949</v>
      </c>
      <c r="D744" s="158">
        <v>1</v>
      </c>
      <c r="E744" s="159">
        <v>553.45622947388949</v>
      </c>
      <c r="F744" s="159">
        <v>233.92060635962898</v>
      </c>
      <c r="G744" s="160">
        <v>0</v>
      </c>
      <c r="H744" s="160">
        <f t="shared" si="39"/>
        <v>0</v>
      </c>
      <c r="I744" s="130"/>
      <c r="J744" s="189"/>
      <c r="K744" s="107"/>
      <c r="L744" s="107"/>
      <c r="M744" s="107"/>
      <c r="N744" s="167"/>
      <c r="O744" s="162" t="s">
        <v>58</v>
      </c>
      <c r="P744" s="162" t="s">
        <v>8</v>
      </c>
      <c r="Q744" s="164">
        <v>0.50360400461047261</v>
      </c>
      <c r="R744" s="160">
        <v>7.7155699382824849E-6</v>
      </c>
      <c r="S744" s="160">
        <v>7.7145961147051523E-6</v>
      </c>
      <c r="T744" s="164"/>
      <c r="U744" s="167"/>
    </row>
    <row r="745" spans="2:21" x14ac:dyDescent="0.35">
      <c r="B745" s="130" t="s">
        <v>438</v>
      </c>
      <c r="C745" s="163">
        <v>1694.0562290355606</v>
      </c>
      <c r="D745" s="162">
        <v>716</v>
      </c>
      <c r="E745" s="163">
        <v>2.366000319882068</v>
      </c>
      <c r="F745" s="163"/>
      <c r="G745" s="164"/>
      <c r="H745" s="164"/>
      <c r="I745" s="130"/>
      <c r="J745" s="107" t="s">
        <v>444</v>
      </c>
      <c r="K745" s="107" t="s">
        <v>444</v>
      </c>
      <c r="L745" s="107" t="s">
        <v>446</v>
      </c>
      <c r="M745" s="107" t="s">
        <v>445</v>
      </c>
      <c r="N745" s="167"/>
      <c r="O745" s="167"/>
      <c r="P745" s="167"/>
      <c r="Q745" s="167"/>
      <c r="R745" s="167"/>
      <c r="S745" s="167"/>
      <c r="T745" s="167"/>
      <c r="U745" s="167"/>
    </row>
    <row r="746" spans="2:21" x14ac:dyDescent="0.35">
      <c r="B746" s="167"/>
      <c r="C746" s="130"/>
      <c r="D746" s="130"/>
      <c r="E746" s="167"/>
      <c r="F746" s="167"/>
      <c r="G746" s="167"/>
      <c r="H746" s="167"/>
      <c r="I746" s="130"/>
      <c r="J746" s="107"/>
      <c r="K746" s="107"/>
      <c r="L746" s="107"/>
      <c r="M746" s="107"/>
    </row>
    <row r="747" spans="2:21" x14ac:dyDescent="0.35">
      <c r="H747"/>
      <c r="J747" s="107"/>
      <c r="K747" s="107"/>
      <c r="L747" s="107"/>
      <c r="M747" s="107"/>
    </row>
    <row r="748" spans="2:21" ht="29" x14ac:dyDescent="0.35">
      <c r="B748" s="2" t="s">
        <v>404</v>
      </c>
      <c r="C748" s="130" t="s">
        <v>439</v>
      </c>
      <c r="D748" s="130" t="s">
        <v>440</v>
      </c>
      <c r="E748" s="130" t="s">
        <v>441</v>
      </c>
      <c r="F748" s="130" t="s">
        <v>442</v>
      </c>
      <c r="G748" s="130" t="s">
        <v>371</v>
      </c>
      <c r="H748" s="192" t="s">
        <v>466</v>
      </c>
      <c r="I748" s="130"/>
      <c r="J748" s="2"/>
      <c r="K748" s="107"/>
      <c r="L748" s="107"/>
      <c r="M748" s="107"/>
      <c r="N748" s="167"/>
      <c r="O748" s="167"/>
      <c r="P748" s="167"/>
      <c r="Q748" s="167"/>
      <c r="R748" s="167"/>
      <c r="S748" s="167"/>
      <c r="T748" s="167"/>
      <c r="U748" s="167"/>
    </row>
    <row r="749" spans="2:21" x14ac:dyDescent="0.35">
      <c r="B749" s="130" t="s">
        <v>435</v>
      </c>
      <c r="C749" s="158">
        <v>13757690.15213134</v>
      </c>
      <c r="D749" s="158">
        <v>1</v>
      </c>
      <c r="E749" s="158">
        <v>13757690.15213134</v>
      </c>
      <c r="F749" s="159">
        <v>13233.424150090355</v>
      </c>
      <c r="G749" s="160">
        <v>0</v>
      </c>
      <c r="H749" s="160">
        <f>40*G749</f>
        <v>0</v>
      </c>
      <c r="I749" s="130"/>
      <c r="J749" s="189"/>
      <c r="K749" s="107"/>
      <c r="L749" s="107"/>
      <c r="M749" s="107"/>
      <c r="N749" s="167"/>
      <c r="O749" s="162" t="s">
        <v>57</v>
      </c>
      <c r="P749" s="162" t="s">
        <v>7</v>
      </c>
      <c r="Q749" s="164"/>
      <c r="R749" s="160">
        <v>7.7145961147051523E-6</v>
      </c>
      <c r="S749" s="160">
        <v>7.7145961147051523E-6</v>
      </c>
      <c r="T749" s="160">
        <v>7.7145961147051523E-6</v>
      </c>
      <c r="U749" s="167"/>
    </row>
    <row r="750" spans="2:21" x14ac:dyDescent="0.35">
      <c r="B750" s="130" t="s">
        <v>454</v>
      </c>
      <c r="C750" s="158">
        <v>50501.996582278858</v>
      </c>
      <c r="D750" s="158">
        <v>1</v>
      </c>
      <c r="E750" s="158">
        <v>50501.996582278858</v>
      </c>
      <c r="F750" s="159">
        <v>48.577510745593763</v>
      </c>
      <c r="G750" s="160">
        <v>7.2157835262487424E-12</v>
      </c>
      <c r="H750" s="160">
        <f t="shared" ref="H750:H752" si="40">40*G750</f>
        <v>2.886313410499497E-10</v>
      </c>
      <c r="I750" s="130"/>
      <c r="J750" s="189"/>
      <c r="K750" s="107"/>
      <c r="L750" s="107"/>
      <c r="M750" s="107"/>
      <c r="N750" s="167"/>
      <c r="O750" s="162" t="s">
        <v>57</v>
      </c>
      <c r="P750" s="162" t="s">
        <v>8</v>
      </c>
      <c r="Q750" s="160">
        <v>7.7145961147051523E-6</v>
      </c>
      <c r="R750" s="164"/>
      <c r="S750" s="164">
        <v>0.99983871294514093</v>
      </c>
      <c r="T750" s="160">
        <v>1.7299851607921468E-5</v>
      </c>
      <c r="U750" s="167"/>
    </row>
    <row r="751" spans="2:21" x14ac:dyDescent="0.35">
      <c r="B751" s="130" t="s">
        <v>6</v>
      </c>
      <c r="C751" s="158">
        <v>48943.283586060548</v>
      </c>
      <c r="D751" s="158">
        <v>1</v>
      </c>
      <c r="E751" s="158">
        <v>48943.283586060548</v>
      </c>
      <c r="F751" s="159">
        <v>47.078195818514992</v>
      </c>
      <c r="G751" s="160">
        <v>1.4777179480063296E-11</v>
      </c>
      <c r="H751" s="160">
        <f t="shared" si="40"/>
        <v>5.9108717920253184E-10</v>
      </c>
      <c r="I751" s="130"/>
      <c r="J751" s="189"/>
      <c r="K751" s="107"/>
      <c r="L751" s="107"/>
      <c r="M751" s="107"/>
      <c r="N751" s="167"/>
      <c r="O751" s="162" t="s">
        <v>58</v>
      </c>
      <c r="P751" s="162" t="s">
        <v>7</v>
      </c>
      <c r="Q751" s="160">
        <v>7.7145961147051523E-6</v>
      </c>
      <c r="R751" s="164">
        <v>0.99983871294514093</v>
      </c>
      <c r="S751" s="164"/>
      <c r="T751" s="160">
        <v>3.0406096955259976E-5</v>
      </c>
      <c r="U751" s="167"/>
    </row>
    <row r="752" spans="2:21" x14ac:dyDescent="0.35">
      <c r="B752" s="130" t="s">
        <v>455</v>
      </c>
      <c r="C752" s="158">
        <v>196151.21130633957</v>
      </c>
      <c r="D752" s="158">
        <v>1</v>
      </c>
      <c r="E752" s="158">
        <v>196151.21130633957</v>
      </c>
      <c r="F752" s="159">
        <v>188.67645281055096</v>
      </c>
      <c r="G752" s="160">
        <v>0</v>
      </c>
      <c r="H752" s="160">
        <f t="shared" si="40"/>
        <v>0</v>
      </c>
      <c r="I752" s="130"/>
      <c r="J752" s="189"/>
      <c r="K752" s="107"/>
      <c r="L752" s="107"/>
      <c r="M752" s="107"/>
      <c r="N752" s="167"/>
      <c r="O752" s="162" t="s">
        <v>58</v>
      </c>
      <c r="P752" s="162" t="s">
        <v>8</v>
      </c>
      <c r="Q752" s="160">
        <v>7.7145961147051523E-6</v>
      </c>
      <c r="R752" s="160">
        <v>1.7299851607921468E-5</v>
      </c>
      <c r="S752" s="160">
        <v>3.0406096955259976E-5</v>
      </c>
      <c r="T752" s="164"/>
      <c r="U752" s="167"/>
    </row>
    <row r="753" spans="1:21" x14ac:dyDescent="0.35">
      <c r="B753" s="130" t="s">
        <v>438</v>
      </c>
      <c r="C753" s="162">
        <v>744365.63335414452</v>
      </c>
      <c r="D753" s="162">
        <v>716</v>
      </c>
      <c r="E753" s="162">
        <v>1039.6168063605371</v>
      </c>
      <c r="F753" s="163"/>
      <c r="G753" s="164"/>
      <c r="H753" s="164"/>
      <c r="I753" s="130"/>
      <c r="J753" s="107" t="s">
        <v>444</v>
      </c>
      <c r="K753" s="107" t="s">
        <v>444</v>
      </c>
      <c r="L753" s="107" t="s">
        <v>446</v>
      </c>
      <c r="M753" s="107" t="s">
        <v>445</v>
      </c>
      <c r="N753" s="167"/>
      <c r="O753" s="167"/>
      <c r="P753" s="167"/>
      <c r="Q753" s="167"/>
      <c r="R753" s="167"/>
      <c r="S753" s="167"/>
      <c r="T753" s="167"/>
      <c r="U753" s="167"/>
    </row>
    <row r="754" spans="1:21" x14ac:dyDescent="0.35">
      <c r="B754" s="167"/>
      <c r="C754" s="130"/>
      <c r="D754" s="130"/>
      <c r="E754" s="167"/>
      <c r="F754" s="167"/>
      <c r="G754" s="167"/>
      <c r="H754" s="167"/>
      <c r="I754" s="130"/>
      <c r="J754" s="107"/>
      <c r="K754" s="107"/>
      <c r="L754" s="107"/>
      <c r="M754" s="107"/>
    </row>
    <row r="755" spans="1:21" x14ac:dyDescent="0.35">
      <c r="H755"/>
      <c r="J755" s="107"/>
      <c r="K755" s="107"/>
      <c r="L755" s="107"/>
      <c r="M755" s="107"/>
    </row>
    <row r="756" spans="1:21" ht="29" x14ac:dyDescent="0.35">
      <c r="A756" t="s">
        <v>456</v>
      </c>
      <c r="B756" s="78" t="s">
        <v>402</v>
      </c>
      <c r="C756" s="130" t="s">
        <v>439</v>
      </c>
      <c r="D756" s="130" t="s">
        <v>440</v>
      </c>
      <c r="E756" s="130" t="s">
        <v>441</v>
      </c>
      <c r="F756" s="130" t="s">
        <v>442</v>
      </c>
      <c r="G756" s="130" t="s">
        <v>371</v>
      </c>
      <c r="H756" s="192" t="s">
        <v>466</v>
      </c>
      <c r="I756" s="130"/>
      <c r="J756" s="2"/>
      <c r="K756" s="107"/>
      <c r="L756" s="107"/>
      <c r="M756" s="107"/>
      <c r="N756" s="167"/>
      <c r="O756" s="167"/>
      <c r="P756" s="167"/>
      <c r="Q756" s="167"/>
      <c r="R756" s="167"/>
      <c r="S756" s="167"/>
      <c r="T756" s="167"/>
      <c r="U756" s="167"/>
    </row>
    <row r="757" spans="1:21" x14ac:dyDescent="0.35">
      <c r="B757" s="130" t="s">
        <v>435</v>
      </c>
      <c r="C757" s="165">
        <v>6181.3417057975621</v>
      </c>
      <c r="D757" s="158">
        <v>1</v>
      </c>
      <c r="E757" s="165">
        <v>6181.3417057975621</v>
      </c>
      <c r="F757" s="157">
        <v>521584.79754690826</v>
      </c>
      <c r="G757" s="160">
        <v>0</v>
      </c>
      <c r="H757" s="160">
        <f>40*G757</f>
        <v>0</v>
      </c>
      <c r="I757" s="130"/>
      <c r="J757" s="189"/>
      <c r="K757" s="107"/>
      <c r="L757" s="107"/>
      <c r="M757" s="107"/>
      <c r="N757" s="167"/>
      <c r="O757" s="162" t="s">
        <v>57</v>
      </c>
      <c r="P757" s="162" t="s">
        <v>7</v>
      </c>
      <c r="Q757" s="164"/>
      <c r="R757" s="160">
        <v>7.7145961147051523E-6</v>
      </c>
      <c r="S757" s="160">
        <v>7.7145961147051523E-6</v>
      </c>
      <c r="T757" s="160">
        <v>7.7145961147051523E-6</v>
      </c>
      <c r="U757" s="167"/>
    </row>
    <row r="758" spans="1:21" x14ac:dyDescent="0.35">
      <c r="B758" s="130" t="s">
        <v>454</v>
      </c>
      <c r="C758" s="165">
        <v>0.8022273535188813</v>
      </c>
      <c r="D758" s="158">
        <v>1</v>
      </c>
      <c r="E758" s="165">
        <v>0.8022273535188813</v>
      </c>
      <c r="F758" s="157">
        <v>67.69235736948292</v>
      </c>
      <c r="G758" s="160">
        <v>8.8817841970012523E-16</v>
      </c>
      <c r="H758" s="160">
        <f t="shared" ref="H758:H760" si="41">40*G758</f>
        <v>3.5527136788005009E-14</v>
      </c>
      <c r="I758" s="130"/>
      <c r="J758" s="189"/>
      <c r="K758" s="107"/>
      <c r="L758" s="107"/>
      <c r="M758" s="107"/>
      <c r="N758" s="167"/>
      <c r="O758" s="162" t="s">
        <v>57</v>
      </c>
      <c r="P758" s="162" t="s">
        <v>8</v>
      </c>
      <c r="Q758" s="160">
        <v>7.7145961147051523E-6</v>
      </c>
      <c r="R758" s="164"/>
      <c r="S758" s="160">
        <v>7.7145961147051523E-6</v>
      </c>
      <c r="T758" s="164">
        <v>0.47243153368864066</v>
      </c>
      <c r="U758" s="167"/>
    </row>
    <row r="759" spans="1:21" x14ac:dyDescent="0.35">
      <c r="B759" s="130" t="s">
        <v>6</v>
      </c>
      <c r="C759" s="165">
        <v>6.1236543355134065</v>
      </c>
      <c r="D759" s="158">
        <v>1</v>
      </c>
      <c r="E759" s="165">
        <v>6.1236543355134065</v>
      </c>
      <c r="F759" s="157">
        <v>516.71710752380955</v>
      </c>
      <c r="G759" s="160">
        <v>0</v>
      </c>
      <c r="H759" s="160">
        <f t="shared" si="41"/>
        <v>0</v>
      </c>
      <c r="I759" s="130"/>
      <c r="J759" s="189"/>
      <c r="K759" s="107"/>
      <c r="L759" s="107"/>
      <c r="M759" s="107"/>
      <c r="N759" s="167"/>
      <c r="O759" s="162" t="s">
        <v>58</v>
      </c>
      <c r="P759" s="162" t="s">
        <v>7</v>
      </c>
      <c r="Q759" s="160">
        <v>7.7145961147051523E-6</v>
      </c>
      <c r="R759" s="160">
        <v>7.7145961147051523E-6</v>
      </c>
      <c r="S759" s="164"/>
      <c r="T759" s="160">
        <v>7.7145961147051523E-6</v>
      </c>
      <c r="U759" s="167"/>
    </row>
    <row r="760" spans="1:21" x14ac:dyDescent="0.35">
      <c r="B760" s="130" t="s">
        <v>455</v>
      </c>
      <c r="C760" s="165">
        <v>0.45362726977148393</v>
      </c>
      <c r="D760" s="158">
        <v>1</v>
      </c>
      <c r="E760" s="165">
        <v>0.45362726977148393</v>
      </c>
      <c r="F760" s="157">
        <v>38.277302716269695</v>
      </c>
      <c r="G760" s="160">
        <v>1.032088636776507E-9</v>
      </c>
      <c r="H760" s="160">
        <f t="shared" si="41"/>
        <v>4.1283545471060279E-8</v>
      </c>
      <c r="I760" s="130"/>
      <c r="J760" s="189"/>
      <c r="K760" s="107"/>
      <c r="L760" s="107"/>
      <c r="M760" s="107"/>
      <c r="N760" s="167"/>
      <c r="O760" s="162" t="s">
        <v>58</v>
      </c>
      <c r="P760" s="162" t="s">
        <v>8</v>
      </c>
      <c r="Q760" s="160">
        <v>7.7145961147051523E-6</v>
      </c>
      <c r="R760" s="164">
        <v>0.47243153368864066</v>
      </c>
      <c r="S760" s="160">
        <v>7.7145961147051523E-6</v>
      </c>
      <c r="T760" s="164"/>
      <c r="U760" s="167"/>
    </row>
    <row r="761" spans="1:21" x14ac:dyDescent="0.35">
      <c r="B761" s="130" t="s">
        <v>438</v>
      </c>
      <c r="C761" s="166">
        <v>8.4853712803104084</v>
      </c>
      <c r="D761" s="162">
        <v>716</v>
      </c>
      <c r="E761" s="166">
        <v>1.1851077207137442E-2</v>
      </c>
      <c r="F761" s="161"/>
      <c r="G761" s="164"/>
      <c r="H761" s="164"/>
      <c r="I761" s="130"/>
      <c r="J761" s="107" t="s">
        <v>444</v>
      </c>
      <c r="K761" s="107" t="s">
        <v>446</v>
      </c>
      <c r="L761" s="107" t="s">
        <v>445</v>
      </c>
      <c r="M761" s="107" t="s">
        <v>445</v>
      </c>
      <c r="N761" s="167"/>
      <c r="O761" s="167"/>
      <c r="P761" s="167"/>
      <c r="Q761" s="167"/>
      <c r="R761" s="167"/>
      <c r="S761" s="167"/>
      <c r="T761" s="167"/>
      <c r="U761" s="167"/>
    </row>
    <row r="762" spans="1:21" x14ac:dyDescent="0.35">
      <c r="B762" s="167"/>
      <c r="C762" s="130"/>
      <c r="D762" s="130"/>
      <c r="E762" s="167"/>
      <c r="F762" s="167"/>
      <c r="G762" s="167"/>
      <c r="H762" s="167"/>
      <c r="I762" s="130"/>
      <c r="J762" s="107"/>
      <c r="K762" s="107"/>
      <c r="L762" s="107"/>
      <c r="M762" s="107"/>
    </row>
    <row r="763" spans="1:21" x14ac:dyDescent="0.35">
      <c r="H763"/>
      <c r="J763" s="107"/>
      <c r="K763" s="107"/>
      <c r="L763" s="107"/>
      <c r="M763" s="107"/>
    </row>
    <row r="764" spans="1:21" ht="29" x14ac:dyDescent="0.35">
      <c r="A764" t="s">
        <v>456</v>
      </c>
      <c r="B764" s="2" t="s">
        <v>403</v>
      </c>
      <c r="C764" s="130" t="s">
        <v>439</v>
      </c>
      <c r="D764" s="130" t="s">
        <v>440</v>
      </c>
      <c r="E764" s="130" t="s">
        <v>441</v>
      </c>
      <c r="F764" s="130" t="s">
        <v>442</v>
      </c>
      <c r="G764" s="130" t="s">
        <v>371</v>
      </c>
      <c r="H764" s="192" t="s">
        <v>466</v>
      </c>
      <c r="I764" s="130"/>
      <c r="J764" s="2"/>
      <c r="K764" s="107"/>
      <c r="L764" s="107"/>
      <c r="M764" s="107"/>
      <c r="N764" s="167"/>
      <c r="O764" s="167"/>
      <c r="P764" s="167"/>
      <c r="Q764" s="167"/>
      <c r="R764" s="167"/>
      <c r="S764" s="167"/>
      <c r="T764" s="167"/>
      <c r="U764" s="167"/>
    </row>
    <row r="765" spans="1:21" x14ac:dyDescent="0.35">
      <c r="B765" s="130" t="s">
        <v>435</v>
      </c>
      <c r="C765" s="165">
        <v>3417.2442054970411</v>
      </c>
      <c r="D765" s="158">
        <v>1</v>
      </c>
      <c r="E765" s="165">
        <v>3417.2442054970411</v>
      </c>
      <c r="F765" s="157">
        <v>128429.74522690143</v>
      </c>
      <c r="G765" s="160">
        <v>0</v>
      </c>
      <c r="H765" s="160">
        <f>40*G765</f>
        <v>0</v>
      </c>
      <c r="I765" s="130"/>
      <c r="J765" s="189"/>
      <c r="K765" s="107"/>
      <c r="L765" s="107"/>
      <c r="M765" s="107"/>
      <c r="N765" s="167"/>
      <c r="O765" s="162" t="s">
        <v>57</v>
      </c>
      <c r="P765" s="162" t="s">
        <v>7</v>
      </c>
      <c r="Q765" s="164"/>
      <c r="R765" s="160">
        <v>7.7145961147051523E-6</v>
      </c>
      <c r="S765" s="160">
        <v>7.7145961147051523E-6</v>
      </c>
      <c r="T765" s="164">
        <v>0.63508131217732511</v>
      </c>
      <c r="U765" s="167"/>
    </row>
    <row r="766" spans="1:21" x14ac:dyDescent="0.35">
      <c r="B766" s="130" t="s">
        <v>454</v>
      </c>
      <c r="C766" s="165">
        <v>0.81565754748190666</v>
      </c>
      <c r="D766" s="158">
        <v>1</v>
      </c>
      <c r="E766" s="165">
        <v>0.81565754748190666</v>
      </c>
      <c r="F766" s="157">
        <v>30.654727820443803</v>
      </c>
      <c r="G766" s="160">
        <v>4.3298934659929955E-8</v>
      </c>
      <c r="H766" s="160">
        <f t="shared" ref="H766:H768" si="42">40*G766</f>
        <v>1.7319573863971982E-6</v>
      </c>
      <c r="I766" s="130"/>
      <c r="J766" s="189"/>
      <c r="K766" s="107"/>
      <c r="L766" s="107"/>
      <c r="M766" s="107"/>
      <c r="N766" s="167"/>
      <c r="O766" s="162" t="s">
        <v>57</v>
      </c>
      <c r="P766" s="162" t="s">
        <v>8</v>
      </c>
      <c r="Q766" s="160">
        <v>7.7145961147051523E-6</v>
      </c>
      <c r="R766" s="164"/>
      <c r="S766" s="160">
        <v>7.7146693850949077E-6</v>
      </c>
      <c r="T766" s="160">
        <v>7.7146020434071261E-6</v>
      </c>
      <c r="U766" s="167"/>
    </row>
    <row r="767" spans="1:21" x14ac:dyDescent="0.35">
      <c r="B767" s="130" t="s">
        <v>6</v>
      </c>
      <c r="C767" s="165">
        <v>0.39603347447465065</v>
      </c>
      <c r="D767" s="158">
        <v>1</v>
      </c>
      <c r="E767" s="165">
        <v>0.39603347447465065</v>
      </c>
      <c r="F767" s="157">
        <v>14.884063054752026</v>
      </c>
      <c r="G767" s="160">
        <v>1.2463663472828124E-4</v>
      </c>
      <c r="H767" s="198">
        <f t="shared" si="42"/>
        <v>4.9854653891312495E-3</v>
      </c>
      <c r="I767" s="130"/>
      <c r="J767" s="189"/>
      <c r="K767" s="107"/>
      <c r="L767" s="107"/>
      <c r="M767" s="107"/>
      <c r="N767" s="167"/>
      <c r="O767" s="162" t="s">
        <v>58</v>
      </c>
      <c r="P767" s="162" t="s">
        <v>7</v>
      </c>
      <c r="Q767" s="160">
        <v>7.7145961147051523E-6</v>
      </c>
      <c r="R767" s="160">
        <v>7.7146693850949077E-6</v>
      </c>
      <c r="S767" s="164"/>
      <c r="T767" s="160">
        <v>7.7145961147051523E-6</v>
      </c>
      <c r="U767" s="167"/>
    </row>
    <row r="768" spans="1:21" x14ac:dyDescent="0.35">
      <c r="B768" s="130" t="s">
        <v>455</v>
      </c>
      <c r="C768" s="165">
        <v>6.2904027633273882</v>
      </c>
      <c r="D768" s="158">
        <v>1</v>
      </c>
      <c r="E768" s="165">
        <v>6.2904027633273882</v>
      </c>
      <c r="F768" s="157">
        <v>236.41120613187991</v>
      </c>
      <c r="G768" s="160">
        <v>0</v>
      </c>
      <c r="H768" s="160">
        <f t="shared" si="42"/>
        <v>0</v>
      </c>
      <c r="I768" s="130"/>
      <c r="J768" s="189"/>
      <c r="K768" s="107"/>
      <c r="L768" s="107"/>
      <c r="M768" s="107"/>
      <c r="N768" s="167"/>
      <c r="O768" s="162" t="s">
        <v>58</v>
      </c>
      <c r="P768" s="162" t="s">
        <v>8</v>
      </c>
      <c r="Q768" s="164">
        <v>0.63508131217732511</v>
      </c>
      <c r="R768" s="160">
        <v>7.7146020434071261E-6</v>
      </c>
      <c r="S768" s="160">
        <v>7.7145961147051523E-6</v>
      </c>
      <c r="T768" s="164"/>
      <c r="U768" s="167"/>
    </row>
    <row r="769" spans="1:21" x14ac:dyDescent="0.35">
      <c r="B769" s="130" t="s">
        <v>438</v>
      </c>
      <c r="C769" s="166">
        <v>19.05124741011614</v>
      </c>
      <c r="D769" s="162">
        <v>716</v>
      </c>
      <c r="E769" s="166">
        <v>2.6607887444296284E-2</v>
      </c>
      <c r="F769" s="161"/>
      <c r="G769" s="164"/>
      <c r="H769" s="164"/>
      <c r="I769" s="130"/>
      <c r="J769" s="107" t="s">
        <v>444</v>
      </c>
      <c r="K769" s="107" t="s">
        <v>445</v>
      </c>
      <c r="L769" s="107" t="s">
        <v>446</v>
      </c>
      <c r="M769" s="107" t="s">
        <v>444</v>
      </c>
      <c r="N769" s="167"/>
      <c r="O769" s="167"/>
      <c r="P769" s="167"/>
      <c r="Q769" s="167"/>
      <c r="R769" s="167"/>
      <c r="S769" s="167"/>
      <c r="T769" s="167"/>
      <c r="U769" s="167"/>
    </row>
    <row r="770" spans="1:21" x14ac:dyDescent="0.35">
      <c r="B770" s="167"/>
      <c r="C770" s="130"/>
      <c r="D770" s="130"/>
      <c r="E770" s="167"/>
      <c r="F770" s="167"/>
      <c r="G770" s="167"/>
      <c r="H770" s="167"/>
      <c r="I770" s="130"/>
      <c r="J770" s="107"/>
      <c r="K770" s="107"/>
      <c r="L770" s="107"/>
      <c r="M770" s="107"/>
    </row>
    <row r="771" spans="1:21" x14ac:dyDescent="0.35">
      <c r="H771"/>
      <c r="J771" s="107"/>
      <c r="K771" s="107"/>
      <c r="L771" s="107"/>
      <c r="M771" s="107"/>
    </row>
    <row r="772" spans="1:21" ht="29" x14ac:dyDescent="0.35">
      <c r="A772" t="s">
        <v>457</v>
      </c>
      <c r="B772" s="2" t="s">
        <v>404</v>
      </c>
      <c r="C772" s="130" t="s">
        <v>439</v>
      </c>
      <c r="D772" s="130" t="s">
        <v>440</v>
      </c>
      <c r="E772" s="130" t="s">
        <v>441</v>
      </c>
      <c r="F772" s="130" t="s">
        <v>442</v>
      </c>
      <c r="G772" s="130" t="s">
        <v>371</v>
      </c>
      <c r="H772" s="192" t="s">
        <v>466</v>
      </c>
      <c r="I772" s="130"/>
      <c r="J772" s="2"/>
      <c r="K772" s="107"/>
      <c r="L772" s="107"/>
      <c r="M772" s="107"/>
      <c r="N772" s="167"/>
      <c r="O772" s="167"/>
      <c r="P772" s="167"/>
      <c r="Q772" s="167"/>
      <c r="R772" s="167"/>
      <c r="S772" s="167"/>
      <c r="T772" s="167"/>
      <c r="U772" s="167"/>
    </row>
    <row r="773" spans="1:21" x14ac:dyDescent="0.35">
      <c r="B773" s="130" t="s">
        <v>435</v>
      </c>
      <c r="C773" s="159">
        <v>97111.765798553344</v>
      </c>
      <c r="D773" s="158">
        <v>1</v>
      </c>
      <c r="E773" s="159">
        <v>97111.765798553344</v>
      </c>
      <c r="F773" s="159">
        <v>55592.144148177351</v>
      </c>
      <c r="G773" s="160">
        <v>0</v>
      </c>
      <c r="H773" s="160">
        <f>40*G773</f>
        <v>0</v>
      </c>
      <c r="I773" s="130"/>
      <c r="J773" s="189"/>
      <c r="K773" s="107"/>
      <c r="L773" s="107"/>
      <c r="M773" s="107"/>
      <c r="N773" s="167"/>
      <c r="O773" s="162" t="s">
        <v>57</v>
      </c>
      <c r="P773" s="162" t="s">
        <v>7</v>
      </c>
      <c r="Q773" s="164"/>
      <c r="R773" s="160">
        <v>7.7145961147051523E-6</v>
      </c>
      <c r="S773" s="160">
        <v>7.7145961147051523E-6</v>
      </c>
      <c r="T773" s="160">
        <v>7.7145961147051523E-6</v>
      </c>
      <c r="U773" s="167"/>
    </row>
    <row r="774" spans="1:21" x14ac:dyDescent="0.35">
      <c r="B774" s="130" t="s">
        <v>454</v>
      </c>
      <c r="C774" s="159">
        <v>99.753854232069074</v>
      </c>
      <c r="D774" s="158">
        <v>1</v>
      </c>
      <c r="E774" s="159">
        <v>99.753854232069074</v>
      </c>
      <c r="F774" s="159">
        <v>57.104621651190961</v>
      </c>
      <c r="G774" s="160">
        <v>1.2656542480726785E-13</v>
      </c>
      <c r="H774" s="160">
        <f t="shared" ref="H774:H776" si="43">40*G774</f>
        <v>5.0626169922907138E-12</v>
      </c>
      <c r="I774" s="130"/>
      <c r="J774" s="189"/>
      <c r="K774" s="107"/>
      <c r="L774" s="107"/>
      <c r="M774" s="107"/>
      <c r="N774" s="167"/>
      <c r="O774" s="162" t="s">
        <v>57</v>
      </c>
      <c r="P774" s="162" t="s">
        <v>8</v>
      </c>
      <c r="Q774" s="160">
        <v>7.7145961147051523E-6</v>
      </c>
      <c r="R774" s="164"/>
      <c r="S774" s="164">
        <v>0.99997536055840663</v>
      </c>
      <c r="T774" s="160">
        <v>3.0231446591533206E-5</v>
      </c>
      <c r="U774" s="167"/>
    </row>
    <row r="775" spans="1:21" x14ac:dyDescent="0.35">
      <c r="B775" s="130" t="s">
        <v>6</v>
      </c>
      <c r="C775" s="159">
        <v>101.28888818844932</v>
      </c>
      <c r="D775" s="158">
        <v>1</v>
      </c>
      <c r="E775" s="159">
        <v>101.28888818844932</v>
      </c>
      <c r="F775" s="159">
        <v>57.983359961360875</v>
      </c>
      <c r="G775" s="160">
        <v>8.3710816056736803E-14</v>
      </c>
      <c r="H775" s="160">
        <f t="shared" si="43"/>
        <v>3.3484326422694721E-12</v>
      </c>
      <c r="I775" s="130"/>
      <c r="J775" s="189"/>
      <c r="K775" s="107"/>
      <c r="L775" s="107"/>
      <c r="M775" s="107"/>
      <c r="N775" s="167"/>
      <c r="O775" s="162" t="s">
        <v>58</v>
      </c>
      <c r="P775" s="162" t="s">
        <v>7</v>
      </c>
      <c r="Q775" s="160">
        <v>7.7145961147051523E-6</v>
      </c>
      <c r="R775" s="164">
        <v>0.99997536055840663</v>
      </c>
      <c r="S775" s="164"/>
      <c r="T775" s="160">
        <v>9.0648336702248145E-5</v>
      </c>
      <c r="U775" s="167"/>
    </row>
    <row r="776" spans="1:21" x14ac:dyDescent="0.35">
      <c r="B776" s="130" t="s">
        <v>455</v>
      </c>
      <c r="C776" s="159">
        <v>346.34898894949981</v>
      </c>
      <c r="D776" s="158">
        <v>1</v>
      </c>
      <c r="E776" s="159">
        <v>346.34898894949981</v>
      </c>
      <c r="F776" s="159">
        <v>198.2693112510874</v>
      </c>
      <c r="G776" s="160">
        <v>0</v>
      </c>
      <c r="H776" s="160">
        <f t="shared" si="43"/>
        <v>0</v>
      </c>
      <c r="I776" s="130"/>
      <c r="J776" s="189"/>
      <c r="K776" s="107"/>
      <c r="L776" s="107"/>
      <c r="M776" s="107"/>
      <c r="N776" s="167"/>
      <c r="O776" s="162" t="s">
        <v>58</v>
      </c>
      <c r="P776" s="162" t="s">
        <v>8</v>
      </c>
      <c r="Q776" s="160">
        <v>7.7145961147051523E-6</v>
      </c>
      <c r="R776" s="160">
        <v>3.0231446591533206E-5</v>
      </c>
      <c r="S776" s="160">
        <v>9.0648336702248145E-5</v>
      </c>
      <c r="T776" s="164"/>
      <c r="U776" s="167"/>
    </row>
    <row r="777" spans="1:21" x14ac:dyDescent="0.35">
      <c r="B777" s="130" t="s">
        <v>438</v>
      </c>
      <c r="C777" s="163">
        <v>1250.7526985545112</v>
      </c>
      <c r="D777" s="162">
        <v>716</v>
      </c>
      <c r="E777" s="163">
        <v>1.7468613108303228</v>
      </c>
      <c r="F777" s="163"/>
      <c r="G777" s="164"/>
      <c r="H777" s="164"/>
      <c r="I777" s="130"/>
      <c r="J777" s="107" t="s">
        <v>444</v>
      </c>
      <c r="K777" s="107" t="s">
        <v>445</v>
      </c>
      <c r="L777" s="107" t="s">
        <v>445</v>
      </c>
      <c r="M777" s="107" t="s">
        <v>446</v>
      </c>
      <c r="N777" s="167"/>
      <c r="O777" s="167"/>
      <c r="P777" s="167"/>
      <c r="Q777" s="167"/>
      <c r="R777" s="167"/>
      <c r="S777" s="167"/>
      <c r="T777" s="167"/>
      <c r="U777" s="167"/>
    </row>
    <row r="778" spans="1:21" x14ac:dyDescent="0.35">
      <c r="B778" s="167"/>
      <c r="C778" s="130"/>
      <c r="D778" s="130"/>
      <c r="E778" s="167"/>
      <c r="F778" s="167"/>
      <c r="G778" s="167"/>
      <c r="H778" s="167"/>
      <c r="I778" s="130"/>
      <c r="J778" s="3"/>
    </row>
  </sheetData>
  <sortState ref="B203:J362">
    <sortCondition ref="E203:E362"/>
  </sortState>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72"/>
  <sheetViews>
    <sheetView zoomScale="85" zoomScaleNormal="85" workbookViewId="0">
      <pane xSplit="2" ySplit="2" topLeftCell="C3" activePane="bottomRight" state="frozenSplit"/>
      <selection pane="topRight" activeCell="C1" sqref="C1"/>
      <selection pane="bottomLeft" activeCell="A3" sqref="A3"/>
      <selection pane="bottomRight" activeCell="H2" sqref="H2"/>
    </sheetView>
  </sheetViews>
  <sheetFormatPr defaultRowHeight="14.5" x14ac:dyDescent="0.35"/>
  <cols>
    <col min="2" max="2" width="18.7265625" customWidth="1"/>
    <col min="3" max="3" width="10.7265625" customWidth="1"/>
    <col min="4" max="4" width="18" style="80" customWidth="1"/>
    <col min="5" max="5" width="10.54296875" style="3" customWidth="1"/>
    <col min="6" max="6" width="7.453125" style="3" customWidth="1"/>
    <col min="7" max="7" width="10.1796875" style="3" customWidth="1"/>
    <col min="8" max="8" width="10" style="3" customWidth="1"/>
    <col min="9" max="9" width="10.1796875" style="80" customWidth="1"/>
    <col min="10" max="10" width="11.7265625" style="80" customWidth="1"/>
    <col min="11" max="11" width="12.26953125" style="3" customWidth="1"/>
    <col min="12" max="14" width="9.1796875" style="3"/>
    <col min="15" max="19" width="9.1796875" style="97"/>
    <col min="21" max="21" width="14" customWidth="1"/>
    <col min="24" max="24" width="11.7265625" customWidth="1"/>
  </cols>
  <sheetData>
    <row r="1" spans="1:20" x14ac:dyDescent="0.35">
      <c r="A1" s="4"/>
      <c r="B1" s="4"/>
      <c r="C1" s="4"/>
      <c r="D1" s="13"/>
      <c r="E1" s="13"/>
      <c r="F1" s="13"/>
      <c r="G1" s="13"/>
      <c r="H1" s="13"/>
      <c r="I1" s="13"/>
      <c r="J1" s="13"/>
      <c r="K1" s="13"/>
      <c r="L1" s="13"/>
      <c r="M1" s="13"/>
      <c r="N1" s="13"/>
      <c r="O1" s="13"/>
      <c r="P1" s="13"/>
      <c r="Q1" s="13"/>
      <c r="R1" s="13"/>
      <c r="S1" s="13"/>
      <c r="T1" s="4"/>
    </row>
    <row r="2" spans="1:20" ht="145" x14ac:dyDescent="0.35">
      <c r="A2" s="4"/>
      <c r="B2" s="6" t="s">
        <v>6</v>
      </c>
      <c r="C2" s="81" t="s">
        <v>334</v>
      </c>
      <c r="D2" s="82" t="s">
        <v>46</v>
      </c>
      <c r="E2" s="83" t="s">
        <v>423</v>
      </c>
      <c r="F2" s="83" t="s">
        <v>424</v>
      </c>
      <c r="G2" s="83" t="s">
        <v>425</v>
      </c>
      <c r="H2" s="243" t="s">
        <v>53</v>
      </c>
      <c r="I2" s="85" t="s">
        <v>336</v>
      </c>
      <c r="J2" s="85" t="s">
        <v>337</v>
      </c>
      <c r="K2" s="83" t="s">
        <v>426</v>
      </c>
      <c r="L2" s="83" t="s">
        <v>427</v>
      </c>
      <c r="M2" s="83" t="s">
        <v>428</v>
      </c>
      <c r="N2" s="83" t="s">
        <v>429</v>
      </c>
      <c r="O2" s="83" t="s">
        <v>459</v>
      </c>
      <c r="P2" s="83" t="s">
        <v>460</v>
      </c>
      <c r="Q2" s="83" t="s">
        <v>461</v>
      </c>
      <c r="R2" s="83" t="s">
        <v>462</v>
      </c>
      <c r="S2" s="83" t="s">
        <v>458</v>
      </c>
      <c r="T2" s="4"/>
    </row>
    <row r="3" spans="1:20" x14ac:dyDescent="0.35">
      <c r="A3" s="4"/>
      <c r="B3" s="10" t="s">
        <v>7</v>
      </c>
      <c r="C3" s="73" t="s">
        <v>95</v>
      </c>
      <c r="D3" s="49" t="s">
        <v>50</v>
      </c>
      <c r="E3" s="49">
        <v>5.5</v>
      </c>
      <c r="F3" s="49">
        <v>4.9000000000000004</v>
      </c>
      <c r="G3" s="49">
        <v>4.4000000000000004</v>
      </c>
      <c r="H3" s="49">
        <v>14.8</v>
      </c>
      <c r="I3" s="49">
        <v>3.5</v>
      </c>
      <c r="J3" s="49">
        <v>18.3</v>
      </c>
      <c r="K3" s="49">
        <v>0.3716216216216216</v>
      </c>
      <c r="L3" s="49">
        <v>0.33108108108108109</v>
      </c>
      <c r="M3" s="49">
        <v>0.4731182795698925</v>
      </c>
      <c r="N3" s="49">
        <v>0.29729729729729731</v>
      </c>
      <c r="O3" s="73">
        <f>LN(K3/(1-K3))</f>
        <v>-0.5252663079207851</v>
      </c>
      <c r="P3" s="97">
        <f t="shared" ref="P3:R3" si="0">LN(L3/(1-L3))</f>
        <v>-0.7032995520239631</v>
      </c>
      <c r="Q3" s="97">
        <f t="shared" si="0"/>
        <v>-0.10763066419236533</v>
      </c>
      <c r="R3" s="97">
        <f t="shared" si="0"/>
        <v>-0.86020126522311136</v>
      </c>
      <c r="S3" s="168">
        <v>1</v>
      </c>
      <c r="T3" s="4"/>
    </row>
    <row r="4" spans="1:20" x14ac:dyDescent="0.35">
      <c r="A4" s="4"/>
      <c r="B4" s="10" t="s">
        <v>7</v>
      </c>
      <c r="C4" s="73" t="s">
        <v>95</v>
      </c>
      <c r="D4" s="49" t="s">
        <v>50</v>
      </c>
      <c r="E4" s="49">
        <v>7</v>
      </c>
      <c r="F4" s="49">
        <v>5.7</v>
      </c>
      <c r="G4" s="49">
        <v>5.7</v>
      </c>
      <c r="H4" s="49">
        <v>18.399999999999999</v>
      </c>
      <c r="I4" s="49">
        <v>4.4000000000000004</v>
      </c>
      <c r="J4" s="49">
        <v>22.799999999999997</v>
      </c>
      <c r="K4" s="49">
        <v>0.38043478260869568</v>
      </c>
      <c r="L4" s="49">
        <v>0.30978260869565222</v>
      </c>
      <c r="M4" s="49">
        <v>0.5</v>
      </c>
      <c r="N4" s="49">
        <v>0.30978260869565222</v>
      </c>
      <c r="O4" s="97">
        <f t="shared" ref="O4:O67" si="1">LN(K4/(1-K4))</f>
        <v>-0.48770320634513642</v>
      </c>
      <c r="P4" s="97">
        <f t="shared" ref="P4:P67" si="2">LN(L4/(1-L4))</f>
        <v>-0.80113581862404093</v>
      </c>
      <c r="Q4" s="97">
        <f t="shared" ref="Q4:Q67" si="3">LN(M4/(1-M4))</f>
        <v>0</v>
      </c>
      <c r="R4" s="97">
        <f t="shared" ref="R4:R67" si="4">LN(N4/(1-N4))</f>
        <v>-0.80113581862404093</v>
      </c>
      <c r="S4" s="168">
        <v>1</v>
      </c>
      <c r="T4" s="4"/>
    </row>
    <row r="5" spans="1:20" x14ac:dyDescent="0.35">
      <c r="A5" s="4"/>
      <c r="B5" s="10" t="s">
        <v>7</v>
      </c>
      <c r="C5" s="73" t="s">
        <v>95</v>
      </c>
      <c r="D5" s="49" t="s">
        <v>50</v>
      </c>
      <c r="E5" s="49">
        <v>6.4</v>
      </c>
      <c r="F5" s="49">
        <v>5.2</v>
      </c>
      <c r="G5" s="49">
        <v>4.2</v>
      </c>
      <c r="H5" s="49">
        <v>15.8</v>
      </c>
      <c r="I5" s="49">
        <v>2.9</v>
      </c>
      <c r="J5" s="49">
        <v>18.7</v>
      </c>
      <c r="K5" s="49">
        <v>0.4050632911392405</v>
      </c>
      <c r="L5" s="49">
        <v>0.32911392405063289</v>
      </c>
      <c r="M5" s="49">
        <v>0.44680851063829785</v>
      </c>
      <c r="N5" s="49">
        <v>0.26582278481012656</v>
      </c>
      <c r="O5" s="97">
        <f t="shared" si="1"/>
        <v>-0.38441169891033222</v>
      </c>
      <c r="P5" s="97">
        <f t="shared" si="2"/>
        <v>-0.71219537553063994</v>
      </c>
      <c r="Q5" s="97">
        <f t="shared" si="3"/>
        <v>-0.21357410029805918</v>
      </c>
      <c r="R5" s="97">
        <f t="shared" si="4"/>
        <v>-1.0159205728229965</v>
      </c>
      <c r="S5" s="168">
        <v>1</v>
      </c>
      <c r="T5" s="4"/>
    </row>
    <row r="6" spans="1:20" x14ac:dyDescent="0.35">
      <c r="A6" s="4"/>
      <c r="B6" s="10" t="s">
        <v>7</v>
      </c>
      <c r="C6" s="73" t="s">
        <v>95</v>
      </c>
      <c r="D6" s="49" t="s">
        <v>50</v>
      </c>
      <c r="E6" s="49">
        <v>6</v>
      </c>
      <c r="F6" s="49">
        <v>4.5</v>
      </c>
      <c r="G6" s="49">
        <v>5.5</v>
      </c>
      <c r="H6" s="49">
        <v>16</v>
      </c>
      <c r="I6" s="49">
        <v>2.8</v>
      </c>
      <c r="J6" s="49">
        <v>18.8</v>
      </c>
      <c r="K6" s="49">
        <v>0.375</v>
      </c>
      <c r="L6" s="49">
        <v>0.28125</v>
      </c>
      <c r="M6" s="49">
        <v>0.55000000000000004</v>
      </c>
      <c r="N6" s="49">
        <v>0.34375</v>
      </c>
      <c r="O6" s="97">
        <f t="shared" si="1"/>
        <v>-0.51082562376599072</v>
      </c>
      <c r="P6" s="97">
        <f t="shared" si="2"/>
        <v>-0.93826963859293022</v>
      </c>
      <c r="Q6" s="97">
        <f t="shared" si="3"/>
        <v>0.20067069546215141</v>
      </c>
      <c r="R6" s="97">
        <f t="shared" si="4"/>
        <v>-0.64662716492505246</v>
      </c>
      <c r="S6" s="168">
        <v>1</v>
      </c>
      <c r="T6" s="4"/>
    </row>
    <row r="7" spans="1:20" x14ac:dyDescent="0.35">
      <c r="A7" s="4"/>
      <c r="B7" s="10" t="s">
        <v>7</v>
      </c>
      <c r="C7" s="73" t="s">
        <v>95</v>
      </c>
      <c r="D7" s="49" t="s">
        <v>50</v>
      </c>
      <c r="E7" s="49">
        <v>5.5</v>
      </c>
      <c r="F7" s="49">
        <v>7</v>
      </c>
      <c r="G7" s="49">
        <v>4.2</v>
      </c>
      <c r="H7" s="49">
        <v>16.7</v>
      </c>
      <c r="I7" s="49">
        <v>2.7</v>
      </c>
      <c r="J7" s="49">
        <v>19.399999999999999</v>
      </c>
      <c r="K7" s="49">
        <v>0.32934131736526945</v>
      </c>
      <c r="L7" s="49">
        <v>0.41916167664670662</v>
      </c>
      <c r="M7" s="49">
        <v>0.37500000000000006</v>
      </c>
      <c r="N7" s="49">
        <v>0.25149700598802399</v>
      </c>
      <c r="O7" s="97">
        <f t="shared" si="1"/>
        <v>-0.71116568606262354</v>
      </c>
      <c r="P7" s="97">
        <f t="shared" si="2"/>
        <v>-0.32621573645402385</v>
      </c>
      <c r="Q7" s="97">
        <f t="shared" si="3"/>
        <v>-0.5108256237659905</v>
      </c>
      <c r="R7" s="97">
        <f t="shared" si="4"/>
        <v>-1.0906441190189327</v>
      </c>
      <c r="S7" s="168">
        <v>1</v>
      </c>
      <c r="T7" s="4"/>
    </row>
    <row r="8" spans="1:20" x14ac:dyDescent="0.35">
      <c r="A8" s="4"/>
      <c r="B8" s="10" t="s">
        <v>7</v>
      </c>
      <c r="C8" s="73" t="s">
        <v>101</v>
      </c>
      <c r="D8" s="49" t="s">
        <v>50</v>
      </c>
      <c r="E8" s="49">
        <v>6.2</v>
      </c>
      <c r="F8" s="49">
        <v>5.5</v>
      </c>
      <c r="G8" s="49">
        <v>5.5</v>
      </c>
      <c r="H8" s="49">
        <v>17.2</v>
      </c>
      <c r="I8" s="49">
        <v>2.2999999999999998</v>
      </c>
      <c r="J8" s="49">
        <v>19.5</v>
      </c>
      <c r="K8" s="49">
        <v>0.3604651162790698</v>
      </c>
      <c r="L8" s="49">
        <v>0.31976744186046513</v>
      </c>
      <c r="M8" s="49">
        <v>0.5</v>
      </c>
      <c r="N8" s="49">
        <v>0.31976744186046513</v>
      </c>
      <c r="O8" s="97">
        <f t="shared" si="1"/>
        <v>-0.57334598074732457</v>
      </c>
      <c r="P8" s="97">
        <f t="shared" si="2"/>
        <v>-0.75484074956528513</v>
      </c>
      <c r="Q8" s="97">
        <f t="shared" si="3"/>
        <v>0</v>
      </c>
      <c r="R8" s="97">
        <f t="shared" si="4"/>
        <v>-0.75484074956528513</v>
      </c>
      <c r="S8" s="168">
        <v>1</v>
      </c>
      <c r="T8" s="4"/>
    </row>
    <row r="9" spans="1:20" x14ac:dyDescent="0.35">
      <c r="A9" s="4"/>
      <c r="B9" s="10" t="s">
        <v>7</v>
      </c>
      <c r="C9" s="73" t="s">
        <v>101</v>
      </c>
      <c r="D9" s="49" t="s">
        <v>50</v>
      </c>
      <c r="E9" s="49">
        <v>6</v>
      </c>
      <c r="F9" s="49">
        <v>7</v>
      </c>
      <c r="G9" s="49">
        <v>4.0999999999999996</v>
      </c>
      <c r="H9" s="49">
        <v>17.100000000000001</v>
      </c>
      <c r="I9" s="49">
        <v>2.5</v>
      </c>
      <c r="J9" s="49">
        <v>19.600000000000001</v>
      </c>
      <c r="K9" s="49">
        <v>0.35087719298245612</v>
      </c>
      <c r="L9" s="49">
        <v>0.40935672514619881</v>
      </c>
      <c r="M9" s="49">
        <v>0.36936936936936937</v>
      </c>
      <c r="N9" s="49">
        <v>0.23976608187134499</v>
      </c>
      <c r="O9" s="97">
        <f t="shared" si="1"/>
        <v>-0.6151856390902336</v>
      </c>
      <c r="P9" s="97">
        <f t="shared" si="2"/>
        <v>-0.36662527479190055</v>
      </c>
      <c r="Q9" s="97">
        <f t="shared" si="3"/>
        <v>-0.53492317534505118</v>
      </c>
      <c r="R9" s="97">
        <f t="shared" si="4"/>
        <v>-1.1539623837512749</v>
      </c>
      <c r="S9" s="168">
        <v>1</v>
      </c>
      <c r="T9" s="4"/>
    </row>
    <row r="10" spans="1:20" x14ac:dyDescent="0.35">
      <c r="A10" s="4"/>
      <c r="B10" s="10" t="s">
        <v>7</v>
      </c>
      <c r="C10" s="73" t="s">
        <v>101</v>
      </c>
      <c r="D10" s="49" t="s">
        <v>50</v>
      </c>
      <c r="E10" s="49">
        <v>6</v>
      </c>
      <c r="F10" s="49">
        <v>6</v>
      </c>
      <c r="G10" s="49">
        <v>4.5</v>
      </c>
      <c r="H10" s="49">
        <v>16.5</v>
      </c>
      <c r="I10" s="49">
        <v>2.9</v>
      </c>
      <c r="J10" s="49">
        <v>19.399999999999999</v>
      </c>
      <c r="K10" s="49">
        <v>0.36363636363636365</v>
      </c>
      <c r="L10" s="49">
        <v>0.36363636363636365</v>
      </c>
      <c r="M10" s="49">
        <v>0.42857142857142855</v>
      </c>
      <c r="N10" s="49">
        <v>0.27272727272727271</v>
      </c>
      <c r="O10" s="97">
        <f t="shared" si="1"/>
        <v>-0.55961578793542255</v>
      </c>
      <c r="P10" s="97">
        <f t="shared" si="2"/>
        <v>-0.55961578793542255</v>
      </c>
      <c r="Q10" s="97">
        <f t="shared" si="3"/>
        <v>-0.2876820724517809</v>
      </c>
      <c r="R10" s="97">
        <f t="shared" si="4"/>
        <v>-0.98082925301172641</v>
      </c>
      <c r="S10" s="168">
        <v>1</v>
      </c>
      <c r="T10" s="4"/>
    </row>
    <row r="11" spans="1:20" x14ac:dyDescent="0.35">
      <c r="A11" s="4"/>
      <c r="B11" s="10" t="s">
        <v>7</v>
      </c>
      <c r="C11" s="73" t="s">
        <v>101</v>
      </c>
      <c r="D11" s="49" t="s">
        <v>50</v>
      </c>
      <c r="E11" s="49">
        <v>6.2</v>
      </c>
      <c r="F11" s="49">
        <v>6.8</v>
      </c>
      <c r="G11" s="49">
        <v>6.2</v>
      </c>
      <c r="H11" s="49">
        <v>19.2</v>
      </c>
      <c r="I11" s="49">
        <v>2.9</v>
      </c>
      <c r="J11" s="49">
        <v>22.099999999999998</v>
      </c>
      <c r="K11" s="49">
        <v>0.32291666666666669</v>
      </c>
      <c r="L11" s="49">
        <v>0.35416666666666669</v>
      </c>
      <c r="M11" s="49">
        <v>0.47692307692307695</v>
      </c>
      <c r="N11" s="49">
        <v>0.32291666666666669</v>
      </c>
      <c r="O11" s="97">
        <f t="shared" si="1"/>
        <v>-0.74040006541049064</v>
      </c>
      <c r="P11" s="97">
        <f t="shared" si="2"/>
        <v>-0.60077386042893</v>
      </c>
      <c r="Q11" s="97">
        <f t="shared" si="3"/>
        <v>-9.2373320131014916E-2</v>
      </c>
      <c r="R11" s="97">
        <f t="shared" si="4"/>
        <v>-0.74040006541049064</v>
      </c>
      <c r="S11" s="168">
        <v>1</v>
      </c>
      <c r="T11" s="4"/>
    </row>
    <row r="12" spans="1:20" x14ac:dyDescent="0.35">
      <c r="A12" s="4"/>
      <c r="B12" s="10" t="s">
        <v>7</v>
      </c>
      <c r="C12" s="73" t="s">
        <v>101</v>
      </c>
      <c r="D12" s="49" t="s">
        <v>50</v>
      </c>
      <c r="E12" s="49">
        <v>5.2</v>
      </c>
      <c r="F12" s="49">
        <v>6</v>
      </c>
      <c r="G12" s="49">
        <v>5.0999999999999996</v>
      </c>
      <c r="H12" s="49">
        <v>16.299999999999997</v>
      </c>
      <c r="I12" s="49">
        <v>2.8</v>
      </c>
      <c r="J12" s="49">
        <v>19.099999999999998</v>
      </c>
      <c r="K12" s="49">
        <v>0.31901840490797551</v>
      </c>
      <c r="L12" s="49">
        <v>0.36809815950920249</v>
      </c>
      <c r="M12" s="49">
        <v>0.45945945945945943</v>
      </c>
      <c r="N12" s="49">
        <v>0.31288343558282211</v>
      </c>
      <c r="O12" s="97">
        <f t="shared" si="1"/>
        <v>-0.7582864827309066</v>
      </c>
      <c r="P12" s="97">
        <f t="shared" si="2"/>
        <v>-0.54038442600753478</v>
      </c>
      <c r="Q12" s="97">
        <f t="shared" si="3"/>
        <v>-0.16251892949777508</v>
      </c>
      <c r="R12" s="97">
        <f t="shared" si="4"/>
        <v>-0.78667323857076876</v>
      </c>
      <c r="S12" s="168">
        <v>1</v>
      </c>
      <c r="T12" s="4"/>
    </row>
    <row r="13" spans="1:20" x14ac:dyDescent="0.35">
      <c r="A13" s="4"/>
      <c r="B13" s="10" t="s">
        <v>7</v>
      </c>
      <c r="C13" s="73" t="s">
        <v>102</v>
      </c>
      <c r="D13" s="49" t="s">
        <v>50</v>
      </c>
      <c r="E13" s="49">
        <v>7.5</v>
      </c>
      <c r="F13" s="49">
        <v>6</v>
      </c>
      <c r="G13" s="49">
        <v>5.7</v>
      </c>
      <c r="H13" s="49">
        <v>19.2</v>
      </c>
      <c r="I13" s="49">
        <v>3.7</v>
      </c>
      <c r="J13" s="49">
        <v>22.9</v>
      </c>
      <c r="K13" s="49">
        <v>0.390625</v>
      </c>
      <c r="L13" s="49">
        <v>0.3125</v>
      </c>
      <c r="M13" s="49">
        <v>0.48717948717948723</v>
      </c>
      <c r="N13" s="49">
        <v>0.296875</v>
      </c>
      <c r="O13" s="97">
        <f t="shared" si="1"/>
        <v>-0.44468582126144557</v>
      </c>
      <c r="P13" s="97">
        <f t="shared" si="2"/>
        <v>-0.78845736036427017</v>
      </c>
      <c r="Q13" s="97">
        <f t="shared" si="3"/>
        <v>-5.1293294387550349E-2</v>
      </c>
      <c r="R13" s="97">
        <f t="shared" si="4"/>
        <v>-0.86222351060387925</v>
      </c>
      <c r="S13" s="168">
        <v>1</v>
      </c>
      <c r="T13" s="4"/>
    </row>
    <row r="14" spans="1:20" x14ac:dyDescent="0.35">
      <c r="A14" s="4"/>
      <c r="B14" s="10" t="s">
        <v>7</v>
      </c>
      <c r="C14" s="73" t="s">
        <v>102</v>
      </c>
      <c r="D14" s="49" t="s">
        <v>50</v>
      </c>
      <c r="E14" s="49">
        <v>6.5</v>
      </c>
      <c r="F14" s="49">
        <v>6</v>
      </c>
      <c r="G14" s="49">
        <v>4.5</v>
      </c>
      <c r="H14" s="49">
        <v>17</v>
      </c>
      <c r="I14" s="49">
        <v>3.9</v>
      </c>
      <c r="J14" s="49">
        <v>20.9</v>
      </c>
      <c r="K14" s="49">
        <v>0.38235294117647056</v>
      </c>
      <c r="L14" s="49">
        <v>0.35294117647058826</v>
      </c>
      <c r="M14" s="49">
        <v>0.42857142857142855</v>
      </c>
      <c r="N14" s="49">
        <v>0.26470588235294118</v>
      </c>
      <c r="O14" s="97">
        <f t="shared" si="1"/>
        <v>-0.47957308026188639</v>
      </c>
      <c r="P14" s="97">
        <f t="shared" si="2"/>
        <v>-0.60613580357031538</v>
      </c>
      <c r="Q14" s="97">
        <f t="shared" si="3"/>
        <v>-0.2876820724517809</v>
      </c>
      <c r="R14" s="97">
        <f t="shared" si="4"/>
        <v>-1.0216512475319814</v>
      </c>
      <c r="S14" s="168">
        <v>1</v>
      </c>
      <c r="T14" s="4"/>
    </row>
    <row r="15" spans="1:20" x14ac:dyDescent="0.35">
      <c r="A15" s="4"/>
      <c r="B15" s="10" t="s">
        <v>7</v>
      </c>
      <c r="C15" s="73" t="s">
        <v>102</v>
      </c>
      <c r="D15" s="49" t="s">
        <v>50</v>
      </c>
      <c r="E15" s="49">
        <v>5</v>
      </c>
      <c r="F15" s="49">
        <v>6</v>
      </c>
      <c r="G15" s="49">
        <v>4.5</v>
      </c>
      <c r="H15" s="49">
        <v>15.5</v>
      </c>
      <c r="I15" s="49">
        <v>3</v>
      </c>
      <c r="J15" s="49">
        <v>18.5</v>
      </c>
      <c r="K15" s="49">
        <v>0.32258064516129031</v>
      </c>
      <c r="L15" s="49">
        <v>0.38709677419354838</v>
      </c>
      <c r="M15" s="49">
        <v>0.42857142857142855</v>
      </c>
      <c r="N15" s="49">
        <v>0.29032258064516131</v>
      </c>
      <c r="O15" s="97">
        <f t="shared" si="1"/>
        <v>-0.74193734472937745</v>
      </c>
      <c r="P15" s="97">
        <f t="shared" si="2"/>
        <v>-0.45953232937844019</v>
      </c>
      <c r="Q15" s="97">
        <f t="shared" si="3"/>
        <v>-0.2876820724517809</v>
      </c>
      <c r="R15" s="97">
        <f t="shared" si="4"/>
        <v>-0.89381787602209639</v>
      </c>
      <c r="S15" s="168">
        <v>1</v>
      </c>
      <c r="T15" s="4"/>
    </row>
    <row r="16" spans="1:20" x14ac:dyDescent="0.35">
      <c r="A16" s="4"/>
      <c r="B16" s="10" t="s">
        <v>7</v>
      </c>
      <c r="C16" s="73" t="s">
        <v>102</v>
      </c>
      <c r="D16" s="49" t="s">
        <v>50</v>
      </c>
      <c r="E16" s="49">
        <v>6.5</v>
      </c>
      <c r="F16" s="49">
        <v>6.5</v>
      </c>
      <c r="G16" s="49">
        <v>5.2</v>
      </c>
      <c r="H16" s="49">
        <v>18.2</v>
      </c>
      <c r="I16" s="49">
        <v>4.3</v>
      </c>
      <c r="J16" s="49">
        <v>22.5</v>
      </c>
      <c r="K16" s="49">
        <v>0.35714285714285715</v>
      </c>
      <c r="L16" s="49">
        <v>0.35714285714285715</v>
      </c>
      <c r="M16" s="49">
        <v>0.44444444444444448</v>
      </c>
      <c r="N16" s="49">
        <v>0.28571428571428575</v>
      </c>
      <c r="O16" s="97">
        <f t="shared" si="1"/>
        <v>-0.58778666490211895</v>
      </c>
      <c r="P16" s="97">
        <f t="shared" si="2"/>
        <v>-0.58778666490211895</v>
      </c>
      <c r="Q16" s="97">
        <f t="shared" si="3"/>
        <v>-0.22314355131420971</v>
      </c>
      <c r="R16" s="97">
        <f t="shared" si="4"/>
        <v>-0.91629073187415477</v>
      </c>
      <c r="S16" s="168">
        <v>1</v>
      </c>
      <c r="T16" s="4"/>
    </row>
    <row r="17" spans="1:20" x14ac:dyDescent="0.35">
      <c r="A17" s="4"/>
      <c r="B17" s="10" t="s">
        <v>7</v>
      </c>
      <c r="C17" s="73" t="s">
        <v>102</v>
      </c>
      <c r="D17" s="49" t="s">
        <v>50</v>
      </c>
      <c r="E17" s="49">
        <v>6.5</v>
      </c>
      <c r="F17" s="49">
        <v>5.5</v>
      </c>
      <c r="G17" s="49">
        <v>6</v>
      </c>
      <c r="H17" s="49">
        <v>18</v>
      </c>
      <c r="I17" s="49">
        <v>4</v>
      </c>
      <c r="J17" s="49">
        <v>22</v>
      </c>
      <c r="K17" s="49">
        <v>0.3611111111111111</v>
      </c>
      <c r="L17" s="49">
        <v>0.30555555555555558</v>
      </c>
      <c r="M17" s="49">
        <v>0.52173913043478259</v>
      </c>
      <c r="N17" s="49">
        <v>0.33333333333333331</v>
      </c>
      <c r="O17" s="97">
        <f t="shared" si="1"/>
        <v>-0.57054485846761283</v>
      </c>
      <c r="P17" s="97">
        <f t="shared" si="2"/>
        <v>-0.82098055206983012</v>
      </c>
      <c r="Q17" s="97">
        <f t="shared" si="3"/>
        <v>8.7011376989629699E-2</v>
      </c>
      <c r="R17" s="97">
        <f t="shared" si="4"/>
        <v>-0.6931471805599454</v>
      </c>
      <c r="S17" s="168">
        <v>1</v>
      </c>
      <c r="T17" s="4"/>
    </row>
    <row r="18" spans="1:20" x14ac:dyDescent="0.35">
      <c r="A18" s="4"/>
      <c r="B18" s="10" t="s">
        <v>7</v>
      </c>
      <c r="C18" s="73" t="s">
        <v>96</v>
      </c>
      <c r="D18" s="49" t="s">
        <v>50</v>
      </c>
      <c r="E18" s="49">
        <v>6.5</v>
      </c>
      <c r="F18" s="49">
        <v>6</v>
      </c>
      <c r="G18" s="49">
        <v>3.5</v>
      </c>
      <c r="H18" s="49">
        <v>16</v>
      </c>
      <c r="I18" s="49">
        <v>3.5</v>
      </c>
      <c r="J18" s="49">
        <v>19.5</v>
      </c>
      <c r="K18" s="49">
        <v>0.40625</v>
      </c>
      <c r="L18" s="49">
        <v>0.375</v>
      </c>
      <c r="M18" s="49">
        <v>0.36842105263157893</v>
      </c>
      <c r="N18" s="49">
        <v>0.21875</v>
      </c>
      <c r="O18" s="97">
        <f t="shared" si="1"/>
        <v>-0.37948962170490369</v>
      </c>
      <c r="P18" s="97">
        <f t="shared" si="2"/>
        <v>-0.51082562376599072</v>
      </c>
      <c r="Q18" s="97">
        <f t="shared" si="3"/>
        <v>-0.5389965007326869</v>
      </c>
      <c r="R18" s="97">
        <f t="shared" si="4"/>
        <v>-1.2729656758128873</v>
      </c>
      <c r="S18" s="168">
        <v>1</v>
      </c>
      <c r="T18" s="4"/>
    </row>
    <row r="19" spans="1:20" x14ac:dyDescent="0.35">
      <c r="A19" s="4"/>
      <c r="B19" s="10" t="s">
        <v>7</v>
      </c>
      <c r="C19" s="73" t="s">
        <v>96</v>
      </c>
      <c r="D19" s="49" t="s">
        <v>50</v>
      </c>
      <c r="E19" s="49">
        <v>6.7</v>
      </c>
      <c r="F19" s="49">
        <v>6</v>
      </c>
      <c r="G19" s="49">
        <v>3.8</v>
      </c>
      <c r="H19" s="49">
        <v>16.5</v>
      </c>
      <c r="I19" s="49">
        <v>2.8</v>
      </c>
      <c r="J19" s="49">
        <v>19.3</v>
      </c>
      <c r="K19" s="49">
        <v>0.40606060606060607</v>
      </c>
      <c r="L19" s="49">
        <v>0.36363636363636365</v>
      </c>
      <c r="M19" s="49">
        <v>0.38775510204081626</v>
      </c>
      <c r="N19" s="49">
        <v>0.23030303030303029</v>
      </c>
      <c r="O19" s="97">
        <f t="shared" si="1"/>
        <v>-0.38027485927960586</v>
      </c>
      <c r="P19" s="97">
        <f t="shared" si="2"/>
        <v>-0.55961578793542255</v>
      </c>
      <c r="Q19" s="97">
        <f t="shared" si="3"/>
        <v>-0.45675840249571514</v>
      </c>
      <c r="R19" s="97">
        <f t="shared" si="4"/>
        <v>-1.2066009267322055</v>
      </c>
      <c r="S19" s="168">
        <v>1</v>
      </c>
      <c r="T19" s="4"/>
    </row>
    <row r="20" spans="1:20" x14ac:dyDescent="0.35">
      <c r="A20" s="4"/>
      <c r="B20" s="10" t="s">
        <v>7</v>
      </c>
      <c r="C20" s="73" t="s">
        <v>96</v>
      </c>
      <c r="D20" s="49" t="s">
        <v>50</v>
      </c>
      <c r="E20" s="49">
        <v>6.5</v>
      </c>
      <c r="F20" s="49">
        <v>5.5</v>
      </c>
      <c r="G20" s="49">
        <v>4</v>
      </c>
      <c r="H20" s="49">
        <v>16</v>
      </c>
      <c r="I20" s="49">
        <v>2.5</v>
      </c>
      <c r="J20" s="49">
        <v>18.5</v>
      </c>
      <c r="K20" s="49">
        <v>0.40625</v>
      </c>
      <c r="L20" s="49">
        <v>0.34375</v>
      </c>
      <c r="M20" s="49">
        <v>0.42105263157894735</v>
      </c>
      <c r="N20" s="49">
        <v>0.25</v>
      </c>
      <c r="O20" s="97">
        <f t="shared" si="1"/>
        <v>-0.37948962170490369</v>
      </c>
      <c r="P20" s="97">
        <f t="shared" si="2"/>
        <v>-0.64662716492505246</v>
      </c>
      <c r="Q20" s="97">
        <f t="shared" si="3"/>
        <v>-0.31845373111853476</v>
      </c>
      <c r="R20" s="97">
        <f t="shared" si="4"/>
        <v>-1.0986122886681098</v>
      </c>
      <c r="S20" s="168">
        <v>1</v>
      </c>
      <c r="T20" s="4"/>
    </row>
    <row r="21" spans="1:20" x14ac:dyDescent="0.35">
      <c r="A21" s="4"/>
      <c r="B21" s="10" t="s">
        <v>7</v>
      </c>
      <c r="C21" s="73" t="s">
        <v>96</v>
      </c>
      <c r="D21" s="49" t="s">
        <v>50</v>
      </c>
      <c r="E21" s="49">
        <v>6.8</v>
      </c>
      <c r="F21" s="49">
        <v>6.5</v>
      </c>
      <c r="G21" s="49">
        <v>3.8</v>
      </c>
      <c r="H21" s="49">
        <v>17.100000000000001</v>
      </c>
      <c r="I21" s="49">
        <v>3.5</v>
      </c>
      <c r="J21" s="49">
        <v>20.6</v>
      </c>
      <c r="K21" s="49">
        <v>0.39766081871345027</v>
      </c>
      <c r="L21" s="49">
        <v>0.38011695906432746</v>
      </c>
      <c r="M21" s="49">
        <v>0.3689320388349514</v>
      </c>
      <c r="N21" s="49">
        <v>0.22222222222222218</v>
      </c>
      <c r="O21" s="97">
        <f t="shared" si="1"/>
        <v>-0.41522128305352918</v>
      </c>
      <c r="P21" s="97">
        <f t="shared" si="2"/>
        <v>-0.48905182421643023</v>
      </c>
      <c r="Q21" s="97">
        <f t="shared" si="3"/>
        <v>-0.53680111016925147</v>
      </c>
      <c r="R21" s="97">
        <f t="shared" si="4"/>
        <v>-1.2527629684953683</v>
      </c>
      <c r="S21" s="168">
        <v>1</v>
      </c>
      <c r="T21" s="4"/>
    </row>
    <row r="22" spans="1:20" x14ac:dyDescent="0.35">
      <c r="A22" s="4"/>
      <c r="B22" s="10" t="s">
        <v>7</v>
      </c>
      <c r="C22" s="73" t="s">
        <v>96</v>
      </c>
      <c r="D22" s="49" t="s">
        <v>50</v>
      </c>
      <c r="E22" s="49">
        <v>6.7</v>
      </c>
      <c r="F22" s="49">
        <v>4</v>
      </c>
      <c r="G22" s="49">
        <v>5.9</v>
      </c>
      <c r="H22" s="49">
        <v>16.600000000000001</v>
      </c>
      <c r="I22" s="49">
        <v>3.1</v>
      </c>
      <c r="J22" s="49">
        <v>19.700000000000003</v>
      </c>
      <c r="K22" s="49">
        <v>0.40361445783132527</v>
      </c>
      <c r="L22" s="49">
        <v>0.24096385542168672</v>
      </c>
      <c r="M22" s="49">
        <v>0.59595959595959602</v>
      </c>
      <c r="N22" s="49">
        <v>0.35542168674698793</v>
      </c>
      <c r="O22" s="97">
        <f t="shared" si="1"/>
        <v>-0.39042723074362418</v>
      </c>
      <c r="P22" s="97">
        <f t="shared" si="2"/>
        <v>-1.1474024528375417</v>
      </c>
      <c r="Q22" s="97">
        <f t="shared" si="3"/>
        <v>0.38865798979178334</v>
      </c>
      <c r="R22" s="97">
        <f t="shared" si="4"/>
        <v>-0.59529139055618685</v>
      </c>
      <c r="S22" s="168">
        <v>1</v>
      </c>
      <c r="T22" s="4"/>
    </row>
    <row r="23" spans="1:20" x14ac:dyDescent="0.35">
      <c r="A23" s="4"/>
      <c r="B23" s="10" t="s">
        <v>7</v>
      </c>
      <c r="C23" s="73" t="s">
        <v>96</v>
      </c>
      <c r="D23" s="49" t="s">
        <v>50</v>
      </c>
      <c r="E23" s="49">
        <v>6</v>
      </c>
      <c r="F23" s="49">
        <v>5.8</v>
      </c>
      <c r="G23" s="49">
        <v>4.4000000000000004</v>
      </c>
      <c r="H23" s="49">
        <v>16.200000000000003</v>
      </c>
      <c r="I23" s="49">
        <v>4.2</v>
      </c>
      <c r="J23" s="49">
        <v>20.400000000000002</v>
      </c>
      <c r="K23" s="49">
        <v>0.37037037037037029</v>
      </c>
      <c r="L23" s="49">
        <v>0.35802469135802462</v>
      </c>
      <c r="M23" s="49">
        <v>0.43137254901960792</v>
      </c>
      <c r="N23" s="49">
        <v>0.27160493827160492</v>
      </c>
      <c r="O23" s="97">
        <f t="shared" si="1"/>
        <v>-0.53062825106217071</v>
      </c>
      <c r="P23" s="97">
        <f t="shared" si="2"/>
        <v>-0.58394788859495372</v>
      </c>
      <c r="Q23" s="97">
        <f t="shared" si="3"/>
        <v>-0.27625337662815791</v>
      </c>
      <c r="R23" s="97">
        <f t="shared" si="4"/>
        <v>-0.98649499054740375</v>
      </c>
      <c r="S23" s="168">
        <v>1</v>
      </c>
      <c r="T23" s="4"/>
    </row>
    <row r="24" spans="1:20" x14ac:dyDescent="0.35">
      <c r="A24" s="4"/>
      <c r="B24" s="10" t="s">
        <v>7</v>
      </c>
      <c r="C24" s="73" t="s">
        <v>103</v>
      </c>
      <c r="D24" s="49" t="s">
        <v>50</v>
      </c>
      <c r="E24" s="49">
        <v>5.4</v>
      </c>
      <c r="F24" s="49">
        <v>5.3</v>
      </c>
      <c r="G24" s="49">
        <v>3.7</v>
      </c>
      <c r="H24" s="49">
        <v>14.399999999999999</v>
      </c>
      <c r="I24" s="49">
        <v>3.2</v>
      </c>
      <c r="J24" s="49">
        <v>17.599999999999998</v>
      </c>
      <c r="K24" s="49">
        <v>0.37500000000000006</v>
      </c>
      <c r="L24" s="49">
        <v>0.36805555555555558</v>
      </c>
      <c r="M24" s="49">
        <v>0.41111111111111115</v>
      </c>
      <c r="N24" s="49">
        <v>0.25694444444444448</v>
      </c>
      <c r="O24" s="97">
        <f t="shared" si="1"/>
        <v>-0.5108256237659905</v>
      </c>
      <c r="P24" s="97">
        <f t="shared" si="2"/>
        <v>-0.54056759296472812</v>
      </c>
      <c r="Q24" s="97">
        <f t="shared" si="3"/>
        <v>-0.35937400090789712</v>
      </c>
      <c r="R24" s="97">
        <f t="shared" si="4"/>
        <v>-1.0619109218176817</v>
      </c>
      <c r="S24" s="168">
        <v>1</v>
      </c>
      <c r="T24" s="4"/>
    </row>
    <row r="25" spans="1:20" x14ac:dyDescent="0.35">
      <c r="A25" s="4"/>
      <c r="B25" s="10" t="s">
        <v>7</v>
      </c>
      <c r="C25" s="73" t="s">
        <v>103</v>
      </c>
      <c r="D25" s="49" t="s">
        <v>50</v>
      </c>
      <c r="E25" s="49">
        <v>6</v>
      </c>
      <c r="F25" s="49">
        <v>5.5</v>
      </c>
      <c r="G25" s="49">
        <v>4.2</v>
      </c>
      <c r="H25" s="49">
        <v>15.7</v>
      </c>
      <c r="I25" s="49">
        <v>3.4</v>
      </c>
      <c r="J25" s="49">
        <v>19.099999999999998</v>
      </c>
      <c r="K25" s="49">
        <v>0.38216560509554143</v>
      </c>
      <c r="L25" s="49">
        <v>0.35031847133757965</v>
      </c>
      <c r="M25" s="49">
        <v>0.43298969072164956</v>
      </c>
      <c r="N25" s="49">
        <v>0.26751592356687898</v>
      </c>
      <c r="O25" s="97">
        <f t="shared" si="1"/>
        <v>-0.48036641628128213</v>
      </c>
      <c r="P25" s="97">
        <f t="shared" si="2"/>
        <v>-0.61763962805180006</v>
      </c>
      <c r="Q25" s="97">
        <f t="shared" si="3"/>
        <v>-0.26966356694910243</v>
      </c>
      <c r="R25" s="97">
        <f t="shared" si="4"/>
        <v>-1.007262510079882</v>
      </c>
      <c r="S25" s="168">
        <v>1</v>
      </c>
      <c r="T25" s="4"/>
    </row>
    <row r="26" spans="1:20" x14ac:dyDescent="0.35">
      <c r="A26" s="4"/>
      <c r="B26" s="10" t="s">
        <v>7</v>
      </c>
      <c r="C26" s="73" t="s">
        <v>103</v>
      </c>
      <c r="D26" s="49" t="s">
        <v>50</v>
      </c>
      <c r="E26" s="49">
        <v>5.8</v>
      </c>
      <c r="F26" s="49">
        <v>5.7</v>
      </c>
      <c r="G26" s="49">
        <v>6.2</v>
      </c>
      <c r="H26" s="49">
        <v>17.7</v>
      </c>
      <c r="I26" s="49">
        <v>2.7</v>
      </c>
      <c r="J26" s="49">
        <v>20.399999999999999</v>
      </c>
      <c r="K26" s="49">
        <v>0.32768361581920902</v>
      </c>
      <c r="L26" s="49">
        <v>0.32203389830508478</v>
      </c>
      <c r="M26" s="49">
        <v>0.52100840336134457</v>
      </c>
      <c r="N26" s="49">
        <v>0.35028248587570626</v>
      </c>
      <c r="O26" s="97">
        <f t="shared" si="1"/>
        <v>-0.71868048256511019</v>
      </c>
      <c r="P26" s="97">
        <f t="shared" si="2"/>
        <v>-0.74444047494749566</v>
      </c>
      <c r="Q26" s="97">
        <f t="shared" si="3"/>
        <v>8.4083117210541444E-2</v>
      </c>
      <c r="R26" s="97">
        <f t="shared" si="4"/>
        <v>-0.61779774331815829</v>
      </c>
      <c r="S26" s="168">
        <v>1</v>
      </c>
      <c r="T26" s="4"/>
    </row>
    <row r="27" spans="1:20" x14ac:dyDescent="0.35">
      <c r="A27" s="4"/>
      <c r="B27" s="10" t="s">
        <v>7</v>
      </c>
      <c r="C27" s="73" t="s">
        <v>103</v>
      </c>
      <c r="D27" s="49" t="s">
        <v>50</v>
      </c>
      <c r="E27" s="49">
        <v>6.1</v>
      </c>
      <c r="F27" s="49">
        <v>4</v>
      </c>
      <c r="G27" s="49">
        <v>5.8</v>
      </c>
      <c r="H27" s="49">
        <v>15.899999999999999</v>
      </c>
      <c r="I27" s="49">
        <v>3.6</v>
      </c>
      <c r="J27" s="49">
        <v>19.5</v>
      </c>
      <c r="K27" s="49">
        <v>0.38364779874213839</v>
      </c>
      <c r="L27" s="49">
        <v>0.25157232704402516</v>
      </c>
      <c r="M27" s="49">
        <v>0.59183673469387754</v>
      </c>
      <c r="N27" s="49">
        <v>0.36477987421383651</v>
      </c>
      <c r="O27" s="97">
        <f t="shared" si="1"/>
        <v>-0.47409361449726062</v>
      </c>
      <c r="P27" s="97">
        <f t="shared" si="2"/>
        <v>-1.0902440389975931</v>
      </c>
      <c r="Q27" s="97">
        <f t="shared" si="3"/>
        <v>0.37156355643248301</v>
      </c>
      <c r="R27" s="97">
        <f t="shared" si="4"/>
        <v>-0.55467750629484003</v>
      </c>
      <c r="S27" s="168">
        <v>1</v>
      </c>
      <c r="T27" s="4"/>
    </row>
    <row r="28" spans="1:20" x14ac:dyDescent="0.35">
      <c r="A28" s="4"/>
      <c r="B28" s="10" t="s">
        <v>7</v>
      </c>
      <c r="C28" s="73" t="s">
        <v>103</v>
      </c>
      <c r="D28" s="49" t="s">
        <v>50</v>
      </c>
      <c r="E28" s="49">
        <v>6.1</v>
      </c>
      <c r="F28" s="49">
        <v>5.3</v>
      </c>
      <c r="G28" s="49">
        <v>4.0999999999999996</v>
      </c>
      <c r="H28" s="49">
        <v>15.499999999999998</v>
      </c>
      <c r="I28" s="49">
        <v>3.7</v>
      </c>
      <c r="J28" s="49">
        <v>19.2</v>
      </c>
      <c r="K28" s="49">
        <v>0.3935483870967742</v>
      </c>
      <c r="L28" s="49">
        <v>0.34193548387096778</v>
      </c>
      <c r="M28" s="49">
        <v>0.43617021276595747</v>
      </c>
      <c r="N28" s="49">
        <v>0.26451612903225807</v>
      </c>
      <c r="O28" s="97">
        <f t="shared" si="1"/>
        <v>-0.43242091809669264</v>
      </c>
      <c r="P28" s="97">
        <f t="shared" si="2"/>
        <v>-0.65468089973214894</v>
      </c>
      <c r="Q28" s="97">
        <f t="shared" si="3"/>
        <v>-0.25671984684781396</v>
      </c>
      <c r="R28" s="97">
        <f t="shared" si="4"/>
        <v>-1.0226263816901877</v>
      </c>
      <c r="S28" s="168">
        <v>1</v>
      </c>
      <c r="T28" s="4"/>
    </row>
    <row r="29" spans="1:20" x14ac:dyDescent="0.35">
      <c r="A29" s="4"/>
      <c r="B29" s="10" t="s">
        <v>7</v>
      </c>
      <c r="C29" s="73" t="s">
        <v>97</v>
      </c>
      <c r="D29" s="49" t="s">
        <v>50</v>
      </c>
      <c r="E29" s="49">
        <v>6.7</v>
      </c>
      <c r="F29" s="49">
        <v>4.9000000000000004</v>
      </c>
      <c r="G29" s="49">
        <v>5.5</v>
      </c>
      <c r="H29" s="49">
        <v>17.100000000000001</v>
      </c>
      <c r="I29" s="49">
        <v>4.8</v>
      </c>
      <c r="J29" s="49">
        <v>21.900000000000002</v>
      </c>
      <c r="K29" s="49">
        <v>0.391812865497076</v>
      </c>
      <c r="L29" s="49">
        <v>0.28654970760233917</v>
      </c>
      <c r="M29" s="49">
        <v>0.52884615384615385</v>
      </c>
      <c r="N29" s="49">
        <v>0.32163742690058478</v>
      </c>
      <c r="O29" s="97">
        <f t="shared" si="1"/>
        <v>-0.43969827975040654</v>
      </c>
      <c r="P29" s="97">
        <f t="shared" si="2"/>
        <v>-0.91220074662263007</v>
      </c>
      <c r="Q29" s="97">
        <f t="shared" si="3"/>
        <v>0.11551288712184443</v>
      </c>
      <c r="R29" s="97">
        <f t="shared" si="4"/>
        <v>-0.74625700587389376</v>
      </c>
      <c r="S29" s="168">
        <v>1</v>
      </c>
      <c r="T29" s="4"/>
    </row>
    <row r="30" spans="1:20" x14ac:dyDescent="0.35">
      <c r="A30" s="4"/>
      <c r="B30" s="10" t="s">
        <v>7</v>
      </c>
      <c r="C30" s="73" t="s">
        <v>97</v>
      </c>
      <c r="D30" s="49" t="s">
        <v>50</v>
      </c>
      <c r="E30" s="49">
        <v>5.9</v>
      </c>
      <c r="F30" s="49">
        <v>5.7</v>
      </c>
      <c r="G30" s="49">
        <v>5.9</v>
      </c>
      <c r="H30" s="49">
        <v>17.5</v>
      </c>
      <c r="I30" s="49">
        <v>4.5</v>
      </c>
      <c r="J30" s="49">
        <v>22</v>
      </c>
      <c r="K30" s="49">
        <v>0.33714285714285719</v>
      </c>
      <c r="L30" s="49">
        <v>0.32571428571428573</v>
      </c>
      <c r="M30" s="49">
        <v>0.50862068965517238</v>
      </c>
      <c r="N30" s="49">
        <v>0.33714285714285719</v>
      </c>
      <c r="O30" s="97">
        <f t="shared" si="1"/>
        <v>-0.67605274720064501</v>
      </c>
      <c r="P30" s="97">
        <f t="shared" si="2"/>
        <v>-0.7276333566311145</v>
      </c>
      <c r="Q30" s="97">
        <f t="shared" si="3"/>
        <v>3.4486176071169189E-2</v>
      </c>
      <c r="R30" s="97">
        <f t="shared" si="4"/>
        <v>-0.67605274720064501</v>
      </c>
      <c r="S30" s="168">
        <v>1</v>
      </c>
      <c r="T30" s="4"/>
    </row>
    <row r="31" spans="1:20" x14ac:dyDescent="0.35">
      <c r="A31" s="4"/>
      <c r="B31" s="10" t="s">
        <v>7</v>
      </c>
      <c r="C31" s="73" t="s">
        <v>97</v>
      </c>
      <c r="D31" s="49" t="s">
        <v>50</v>
      </c>
      <c r="E31" s="49">
        <v>5.3</v>
      </c>
      <c r="F31" s="49">
        <v>4.5999999999999996</v>
      </c>
      <c r="G31" s="49">
        <v>5.8</v>
      </c>
      <c r="H31" s="49">
        <v>15.7</v>
      </c>
      <c r="I31" s="49">
        <v>4.9000000000000004</v>
      </c>
      <c r="J31" s="49">
        <v>20.6</v>
      </c>
      <c r="K31" s="49">
        <v>0.33757961783439489</v>
      </c>
      <c r="L31" s="49">
        <v>0.2929936305732484</v>
      </c>
      <c r="M31" s="49">
        <v>0.55769230769230771</v>
      </c>
      <c r="N31" s="49">
        <v>0.36942675159235672</v>
      </c>
      <c r="O31" s="97">
        <f t="shared" si="1"/>
        <v>-0.67409898558925085</v>
      </c>
      <c r="P31" s="97">
        <f t="shared" si="2"/>
        <v>-0.88088880482323928</v>
      </c>
      <c r="Q31" s="97">
        <f t="shared" si="3"/>
        <v>0.23180161405732438</v>
      </c>
      <c r="R31" s="97">
        <f t="shared" si="4"/>
        <v>-0.53467683958817036</v>
      </c>
      <c r="S31" s="168">
        <v>1</v>
      </c>
      <c r="T31" s="4"/>
    </row>
    <row r="32" spans="1:20" x14ac:dyDescent="0.35">
      <c r="A32" s="4"/>
      <c r="B32" s="10" t="s">
        <v>7</v>
      </c>
      <c r="C32" s="73" t="s">
        <v>97</v>
      </c>
      <c r="D32" s="49" t="s">
        <v>50</v>
      </c>
      <c r="E32" s="49">
        <v>5.4</v>
      </c>
      <c r="F32" s="49">
        <v>5.6</v>
      </c>
      <c r="G32" s="49">
        <v>6.1</v>
      </c>
      <c r="H32" s="49">
        <v>17.100000000000001</v>
      </c>
      <c r="I32" s="49">
        <v>4.5999999999999996</v>
      </c>
      <c r="J32" s="49">
        <v>21.700000000000003</v>
      </c>
      <c r="K32" s="49">
        <v>0.31578947368421051</v>
      </c>
      <c r="L32" s="49">
        <v>0.32748538011695899</v>
      </c>
      <c r="M32" s="49">
        <v>0.5213675213675214</v>
      </c>
      <c r="N32" s="49">
        <v>0.35672514619883033</v>
      </c>
      <c r="O32" s="97">
        <f t="shared" si="1"/>
        <v>-0.77318988823348178</v>
      </c>
      <c r="P32" s="97">
        <f t="shared" si="2"/>
        <v>-0.71958043762810109</v>
      </c>
      <c r="Q32" s="97">
        <f t="shared" si="3"/>
        <v>8.5522173438162138E-2</v>
      </c>
      <c r="R32" s="97">
        <f t="shared" si="4"/>
        <v>-0.58960650161910533</v>
      </c>
      <c r="S32" s="168">
        <v>1</v>
      </c>
      <c r="T32" s="4"/>
    </row>
    <row r="33" spans="1:20" x14ac:dyDescent="0.35">
      <c r="A33" s="4"/>
      <c r="B33" s="10" t="s">
        <v>7</v>
      </c>
      <c r="C33" s="73" t="s">
        <v>97</v>
      </c>
      <c r="D33" s="49" t="s">
        <v>50</v>
      </c>
      <c r="E33" s="49">
        <v>5.8</v>
      </c>
      <c r="F33" s="49">
        <v>7</v>
      </c>
      <c r="G33" s="49">
        <v>4.3</v>
      </c>
      <c r="H33" s="49">
        <v>17.100000000000001</v>
      </c>
      <c r="I33" s="49">
        <v>4.7</v>
      </c>
      <c r="J33" s="49">
        <v>21.8</v>
      </c>
      <c r="K33" s="49">
        <v>0.33918128654970758</v>
      </c>
      <c r="L33" s="49">
        <v>0.40935672514619881</v>
      </c>
      <c r="M33" s="49">
        <v>0.38053097345132741</v>
      </c>
      <c r="N33" s="49">
        <v>0.25146198830409355</v>
      </c>
      <c r="O33" s="97">
        <f t="shared" si="1"/>
        <v>-0.66694480816592139</v>
      </c>
      <c r="P33" s="97">
        <f t="shared" si="2"/>
        <v>-0.36662527479190055</v>
      </c>
      <c r="Q33" s="97">
        <f t="shared" si="3"/>
        <v>-0.48729512635579669</v>
      </c>
      <c r="R33" s="97">
        <f t="shared" si="4"/>
        <v>-1.0908301482260547</v>
      </c>
      <c r="S33" s="168">
        <v>1</v>
      </c>
      <c r="T33" s="4"/>
    </row>
    <row r="34" spans="1:20" x14ac:dyDescent="0.35">
      <c r="A34" s="4"/>
      <c r="B34" s="10" t="s">
        <v>7</v>
      </c>
      <c r="C34" s="73" t="s">
        <v>104</v>
      </c>
      <c r="D34" s="49" t="s">
        <v>50</v>
      </c>
      <c r="E34" s="49">
        <v>6.3</v>
      </c>
      <c r="F34" s="49">
        <v>7</v>
      </c>
      <c r="G34" s="49">
        <v>3.5</v>
      </c>
      <c r="H34" s="49">
        <v>16.8</v>
      </c>
      <c r="I34" s="49">
        <v>3.8</v>
      </c>
      <c r="J34" s="49">
        <v>20.6</v>
      </c>
      <c r="K34" s="49">
        <v>0.375</v>
      </c>
      <c r="L34" s="49">
        <v>0.41666666666666663</v>
      </c>
      <c r="M34" s="49">
        <v>0.33333333333333331</v>
      </c>
      <c r="N34" s="49">
        <v>0.20833333333333331</v>
      </c>
      <c r="O34" s="97">
        <f t="shared" si="1"/>
        <v>-0.51082562376599072</v>
      </c>
      <c r="P34" s="97">
        <f t="shared" si="2"/>
        <v>-0.33647223662121306</v>
      </c>
      <c r="Q34" s="97">
        <f t="shared" si="3"/>
        <v>-0.6931471805599454</v>
      </c>
      <c r="R34" s="97">
        <f t="shared" si="4"/>
        <v>-1.3350010667323404</v>
      </c>
      <c r="S34" s="168">
        <v>1</v>
      </c>
      <c r="T34" s="4"/>
    </row>
    <row r="35" spans="1:20" x14ac:dyDescent="0.35">
      <c r="A35" s="4"/>
      <c r="B35" s="10" t="s">
        <v>7</v>
      </c>
      <c r="C35" s="73" t="s">
        <v>104</v>
      </c>
      <c r="D35" s="49" t="s">
        <v>50</v>
      </c>
      <c r="E35" s="49">
        <v>5.2</v>
      </c>
      <c r="F35" s="49">
        <v>5.7</v>
      </c>
      <c r="G35" s="49">
        <v>4.8</v>
      </c>
      <c r="H35" s="49">
        <v>15.7</v>
      </c>
      <c r="I35" s="49">
        <v>4.5</v>
      </c>
      <c r="J35" s="49">
        <v>20.2</v>
      </c>
      <c r="K35" s="49">
        <v>0.33121019108280259</v>
      </c>
      <c r="L35" s="49">
        <v>0.36305732484076436</v>
      </c>
      <c r="M35" s="49">
        <v>0.45714285714285713</v>
      </c>
      <c r="N35" s="49">
        <v>0.30573248407643311</v>
      </c>
      <c r="O35" s="97">
        <f t="shared" si="1"/>
        <v>-0.70271663157609587</v>
      </c>
      <c r="P35" s="97">
        <f t="shared" si="2"/>
        <v>-0.56211891815354109</v>
      </c>
      <c r="Q35" s="97">
        <f t="shared" si="3"/>
        <v>-0.17185025692665942</v>
      </c>
      <c r="R35" s="97">
        <f t="shared" si="4"/>
        <v>-0.82014687132125297</v>
      </c>
      <c r="S35" s="168">
        <v>1</v>
      </c>
      <c r="T35" s="4"/>
    </row>
    <row r="36" spans="1:20" x14ac:dyDescent="0.35">
      <c r="A36" s="4"/>
      <c r="B36" s="10" t="s">
        <v>7</v>
      </c>
      <c r="C36" s="73" t="s">
        <v>104</v>
      </c>
      <c r="D36" s="49" t="s">
        <v>50</v>
      </c>
      <c r="E36" s="49">
        <v>6.2</v>
      </c>
      <c r="F36" s="49">
        <v>6.7</v>
      </c>
      <c r="G36" s="49">
        <v>3.5</v>
      </c>
      <c r="H36" s="49">
        <v>16.399999999999999</v>
      </c>
      <c r="I36" s="49">
        <v>2.6</v>
      </c>
      <c r="J36" s="49">
        <v>19</v>
      </c>
      <c r="K36" s="49">
        <v>0.37804878048780494</v>
      </c>
      <c r="L36" s="49">
        <v>0.40853658536585369</v>
      </c>
      <c r="M36" s="49">
        <v>0.34313725490196079</v>
      </c>
      <c r="N36" s="49">
        <v>0.21341463414634149</v>
      </c>
      <c r="O36" s="97">
        <f t="shared" si="1"/>
        <v>-0.49783842823917923</v>
      </c>
      <c r="P36" s="97">
        <f t="shared" si="2"/>
        <v>-0.37001835911241659</v>
      </c>
      <c r="Q36" s="97">
        <f t="shared" si="3"/>
        <v>-0.64934455790155243</v>
      </c>
      <c r="R36" s="97">
        <f t="shared" si="4"/>
        <v>-1.3044643428722582</v>
      </c>
      <c r="S36" s="168">
        <v>1</v>
      </c>
      <c r="T36" s="4"/>
    </row>
    <row r="37" spans="1:20" x14ac:dyDescent="0.35">
      <c r="A37" s="4"/>
      <c r="B37" s="10" t="s">
        <v>7</v>
      </c>
      <c r="C37" s="73" t="s">
        <v>104</v>
      </c>
      <c r="D37" s="49" t="s">
        <v>50</v>
      </c>
      <c r="E37" s="49">
        <v>6.5</v>
      </c>
      <c r="F37" s="49">
        <v>6.4</v>
      </c>
      <c r="G37" s="49">
        <v>3.2</v>
      </c>
      <c r="H37" s="49">
        <v>16.100000000000001</v>
      </c>
      <c r="I37" s="49">
        <v>2.8</v>
      </c>
      <c r="J37" s="49">
        <v>18.900000000000002</v>
      </c>
      <c r="K37" s="49">
        <v>0.40372670807453415</v>
      </c>
      <c r="L37" s="49">
        <v>0.39751552795031053</v>
      </c>
      <c r="M37" s="49">
        <v>0.33333333333333331</v>
      </c>
      <c r="N37" s="49">
        <v>0.19875776397515527</v>
      </c>
      <c r="O37" s="97">
        <f t="shared" si="1"/>
        <v>-0.38996092157219925</v>
      </c>
      <c r="P37" s="97">
        <f t="shared" si="2"/>
        <v>-0.41582789514371116</v>
      </c>
      <c r="Q37" s="97">
        <f t="shared" si="3"/>
        <v>-0.6931471805599454</v>
      </c>
      <c r="R37" s="97">
        <f t="shared" si="4"/>
        <v>-1.3940765015619456</v>
      </c>
      <c r="S37" s="168">
        <v>1</v>
      </c>
      <c r="T37" s="4"/>
    </row>
    <row r="38" spans="1:20" x14ac:dyDescent="0.35">
      <c r="A38" s="4"/>
      <c r="B38" s="10" t="s">
        <v>7</v>
      </c>
      <c r="C38" s="73" t="s">
        <v>104</v>
      </c>
      <c r="D38" s="49" t="s">
        <v>50</v>
      </c>
      <c r="E38" s="49">
        <v>5</v>
      </c>
      <c r="F38" s="49">
        <v>7.3</v>
      </c>
      <c r="G38" s="49">
        <v>3.8</v>
      </c>
      <c r="H38" s="49">
        <v>16.100000000000001</v>
      </c>
      <c r="I38" s="49">
        <v>2.9</v>
      </c>
      <c r="J38" s="49">
        <v>19</v>
      </c>
      <c r="K38" s="49">
        <v>0.3105590062111801</v>
      </c>
      <c r="L38" s="49">
        <v>0.45341614906832295</v>
      </c>
      <c r="M38" s="49">
        <v>0.34234234234234234</v>
      </c>
      <c r="N38" s="49">
        <v>0.23602484472049687</v>
      </c>
      <c r="O38" s="97">
        <f t="shared" si="1"/>
        <v>-0.79750719588418828</v>
      </c>
      <c r="P38" s="97">
        <f t="shared" si="2"/>
        <v>-0.18687737332981544</v>
      </c>
      <c r="Q38" s="97">
        <f t="shared" si="3"/>
        <v>-0.65287328142200518</v>
      </c>
      <c r="R38" s="97">
        <f t="shared" si="4"/>
        <v>-1.1745981956460319</v>
      </c>
      <c r="S38" s="168">
        <v>1</v>
      </c>
      <c r="T38" s="4"/>
    </row>
    <row r="39" spans="1:20" x14ac:dyDescent="0.35">
      <c r="A39" s="4"/>
      <c r="B39" s="10" t="s">
        <v>7</v>
      </c>
      <c r="C39" s="73" t="s">
        <v>98</v>
      </c>
      <c r="D39" s="49" t="s">
        <v>50</v>
      </c>
      <c r="E39" s="49">
        <v>6.8</v>
      </c>
      <c r="F39" s="49">
        <v>4.8</v>
      </c>
      <c r="G39" s="49">
        <v>6.4</v>
      </c>
      <c r="H39" s="49">
        <v>18</v>
      </c>
      <c r="I39" s="49">
        <v>3</v>
      </c>
      <c r="J39" s="49">
        <v>21</v>
      </c>
      <c r="K39" s="49">
        <v>0.37777777777777777</v>
      </c>
      <c r="L39" s="49">
        <v>0.26666666666666666</v>
      </c>
      <c r="M39" s="49">
        <v>0.57142857142857151</v>
      </c>
      <c r="N39" s="49">
        <v>0.35555555555555557</v>
      </c>
      <c r="O39" s="97">
        <f t="shared" si="1"/>
        <v>-0.49899116611898792</v>
      </c>
      <c r="P39" s="97">
        <f t="shared" si="2"/>
        <v>-1.0116009116784801</v>
      </c>
      <c r="Q39" s="97">
        <f t="shared" si="3"/>
        <v>0.28768207245178118</v>
      </c>
      <c r="R39" s="97">
        <f t="shared" si="4"/>
        <v>-0.59470710774669255</v>
      </c>
      <c r="S39" s="168">
        <v>1</v>
      </c>
      <c r="T39" s="4"/>
    </row>
    <row r="40" spans="1:20" x14ac:dyDescent="0.35">
      <c r="A40" s="4"/>
      <c r="B40" s="10" t="s">
        <v>7</v>
      </c>
      <c r="C40" s="73" t="s">
        <v>98</v>
      </c>
      <c r="D40" s="49" t="s">
        <v>50</v>
      </c>
      <c r="E40" s="49">
        <v>7.5</v>
      </c>
      <c r="F40" s="49">
        <v>5.5</v>
      </c>
      <c r="G40" s="49">
        <v>6.2</v>
      </c>
      <c r="H40" s="49">
        <v>19.2</v>
      </c>
      <c r="I40" s="49">
        <v>3</v>
      </c>
      <c r="J40" s="49">
        <v>22.2</v>
      </c>
      <c r="K40" s="49">
        <v>0.390625</v>
      </c>
      <c r="L40" s="49">
        <v>0.28645833333333337</v>
      </c>
      <c r="M40" s="49">
        <v>0.52991452991452992</v>
      </c>
      <c r="N40" s="49">
        <v>0.32291666666666669</v>
      </c>
      <c r="O40" s="97">
        <f t="shared" si="1"/>
        <v>-0.44468582126144557</v>
      </c>
      <c r="P40" s="97">
        <f t="shared" si="2"/>
        <v>-0.91264774059565379</v>
      </c>
      <c r="Q40" s="97">
        <f t="shared" si="3"/>
        <v>0.11980119981262058</v>
      </c>
      <c r="R40" s="97">
        <f t="shared" si="4"/>
        <v>-0.74040006541049064</v>
      </c>
      <c r="S40" s="168">
        <v>1</v>
      </c>
      <c r="T40" s="4"/>
    </row>
    <row r="41" spans="1:20" x14ac:dyDescent="0.35">
      <c r="A41" s="4"/>
      <c r="B41" s="10" t="s">
        <v>7</v>
      </c>
      <c r="C41" s="73" t="s">
        <v>98</v>
      </c>
      <c r="D41" s="49" t="s">
        <v>50</v>
      </c>
      <c r="E41" s="49">
        <v>6.4</v>
      </c>
      <c r="F41" s="49">
        <v>4.8</v>
      </c>
      <c r="G41" s="49">
        <v>6.3</v>
      </c>
      <c r="H41" s="49">
        <v>17.5</v>
      </c>
      <c r="I41" s="49">
        <v>3.4</v>
      </c>
      <c r="J41" s="49">
        <v>20.9</v>
      </c>
      <c r="K41" s="49">
        <v>0.36571428571428571</v>
      </c>
      <c r="L41" s="49">
        <v>0.2742857142857143</v>
      </c>
      <c r="M41" s="49">
        <v>0.56756756756756754</v>
      </c>
      <c r="N41" s="49">
        <v>0.36</v>
      </c>
      <c r="O41" s="97">
        <f t="shared" si="1"/>
        <v>-0.5506471179526623</v>
      </c>
      <c r="P41" s="97">
        <f t="shared" si="2"/>
        <v>-0.97298607555070038</v>
      </c>
      <c r="Q41" s="97">
        <f t="shared" si="3"/>
        <v>0.27193371548364159</v>
      </c>
      <c r="R41" s="97">
        <f t="shared" si="4"/>
        <v>-0.5753641449035618</v>
      </c>
      <c r="S41" s="168">
        <v>1</v>
      </c>
      <c r="T41" s="4"/>
    </row>
    <row r="42" spans="1:20" x14ac:dyDescent="0.35">
      <c r="A42" s="4"/>
      <c r="B42" s="10" t="s">
        <v>7</v>
      </c>
      <c r="C42" s="73" t="s">
        <v>98</v>
      </c>
      <c r="D42" s="49" t="s">
        <v>50</v>
      </c>
      <c r="E42" s="49">
        <v>6.5</v>
      </c>
      <c r="F42" s="49">
        <v>5</v>
      </c>
      <c r="G42" s="49">
        <v>4.0999999999999996</v>
      </c>
      <c r="H42" s="49">
        <v>15.6</v>
      </c>
      <c r="I42" s="49">
        <v>2.9</v>
      </c>
      <c r="J42" s="49">
        <v>18.5</v>
      </c>
      <c r="K42" s="49">
        <v>0.41666666666666669</v>
      </c>
      <c r="L42" s="49">
        <v>0.32051282051282054</v>
      </c>
      <c r="M42" s="49">
        <v>0.4505494505494505</v>
      </c>
      <c r="N42" s="49">
        <v>0.26282051282051283</v>
      </c>
      <c r="O42" s="97">
        <f t="shared" si="1"/>
        <v>-0.33647223662121273</v>
      </c>
      <c r="P42" s="97">
        <f t="shared" si="2"/>
        <v>-0.75141608868392107</v>
      </c>
      <c r="Q42" s="97">
        <f t="shared" si="3"/>
        <v>-0.19845093872383845</v>
      </c>
      <c r="R42" s="97">
        <f t="shared" si="4"/>
        <v>-1.0313600616589422</v>
      </c>
      <c r="S42" s="168">
        <v>1</v>
      </c>
      <c r="T42" s="4"/>
    </row>
    <row r="43" spans="1:20" x14ac:dyDescent="0.35">
      <c r="A43" s="4"/>
      <c r="B43" s="10" t="s">
        <v>7</v>
      </c>
      <c r="C43" s="73" t="s">
        <v>98</v>
      </c>
      <c r="D43" s="49" t="s">
        <v>50</v>
      </c>
      <c r="E43" s="49">
        <v>7.3</v>
      </c>
      <c r="F43" s="49">
        <v>5.9</v>
      </c>
      <c r="G43" s="49">
        <v>4.7</v>
      </c>
      <c r="H43" s="49">
        <v>17.899999999999999</v>
      </c>
      <c r="I43" s="49">
        <v>2.7</v>
      </c>
      <c r="J43" s="49">
        <v>20.599999999999998</v>
      </c>
      <c r="K43" s="49">
        <v>0.40782122905027934</v>
      </c>
      <c r="L43" s="49">
        <v>0.32960893854748607</v>
      </c>
      <c r="M43" s="49">
        <v>0.4433962264150943</v>
      </c>
      <c r="N43" s="49">
        <v>0.26256983240223469</v>
      </c>
      <c r="O43" s="97">
        <f t="shared" si="1"/>
        <v>-0.37297965296367591</v>
      </c>
      <c r="P43" s="97">
        <f t="shared" si="2"/>
        <v>-0.70995429887632633</v>
      </c>
      <c r="Q43" s="97">
        <f t="shared" si="3"/>
        <v>-0.22738984219566089</v>
      </c>
      <c r="R43" s="97">
        <f t="shared" si="4"/>
        <v>-1.0326543208763119</v>
      </c>
      <c r="S43" s="168">
        <v>1</v>
      </c>
      <c r="T43" s="4"/>
    </row>
    <row r="44" spans="1:20" x14ac:dyDescent="0.35">
      <c r="A44" s="4"/>
      <c r="B44" s="10" t="s">
        <v>7</v>
      </c>
      <c r="C44" s="73" t="s">
        <v>105</v>
      </c>
      <c r="D44" s="49" t="s">
        <v>50</v>
      </c>
      <c r="E44" s="49">
        <v>6</v>
      </c>
      <c r="F44" s="49">
        <v>3.9</v>
      </c>
      <c r="G44" s="49">
        <v>5.2</v>
      </c>
      <c r="H44" s="49">
        <v>15.100000000000001</v>
      </c>
      <c r="I44" s="49">
        <v>2</v>
      </c>
      <c r="J44" s="49">
        <v>17.100000000000001</v>
      </c>
      <c r="K44" s="49">
        <v>0.39735099337748342</v>
      </c>
      <c r="L44" s="49">
        <v>0.25827814569536423</v>
      </c>
      <c r="M44" s="49">
        <v>0.57142857142857151</v>
      </c>
      <c r="N44" s="49">
        <v>0.3443708609271523</v>
      </c>
      <c r="O44" s="97">
        <f t="shared" si="1"/>
        <v>-0.41651494429474939</v>
      </c>
      <c r="P44" s="97">
        <f t="shared" si="2"/>
        <v>-1.0549372251654481</v>
      </c>
      <c r="Q44" s="97">
        <f t="shared" si="3"/>
        <v>0.28768207245178118</v>
      </c>
      <c r="R44" s="97">
        <f t="shared" si="4"/>
        <v>-0.6438761315531627</v>
      </c>
      <c r="S44" s="168">
        <v>1</v>
      </c>
      <c r="T44" s="4"/>
    </row>
    <row r="45" spans="1:20" x14ac:dyDescent="0.35">
      <c r="A45" s="4"/>
      <c r="B45" s="10" t="s">
        <v>7</v>
      </c>
      <c r="C45" s="73" t="s">
        <v>105</v>
      </c>
      <c r="D45" s="49" t="s">
        <v>50</v>
      </c>
      <c r="E45" s="49">
        <v>6</v>
      </c>
      <c r="F45" s="49">
        <v>7.5</v>
      </c>
      <c r="G45" s="49">
        <v>4.5</v>
      </c>
      <c r="H45" s="49">
        <v>18</v>
      </c>
      <c r="I45" s="49">
        <v>3.7</v>
      </c>
      <c r="J45" s="49">
        <v>21.7</v>
      </c>
      <c r="K45" s="49">
        <v>0.33333333333333331</v>
      </c>
      <c r="L45" s="49">
        <v>0.41666666666666669</v>
      </c>
      <c r="M45" s="49">
        <v>0.375</v>
      </c>
      <c r="N45" s="49">
        <v>0.25</v>
      </c>
      <c r="O45" s="97">
        <f t="shared" si="1"/>
        <v>-0.6931471805599454</v>
      </c>
      <c r="P45" s="97">
        <f t="shared" si="2"/>
        <v>-0.33647223662121273</v>
      </c>
      <c r="Q45" s="97">
        <f t="shared" si="3"/>
        <v>-0.51082562376599072</v>
      </c>
      <c r="R45" s="97">
        <f t="shared" si="4"/>
        <v>-1.0986122886681098</v>
      </c>
      <c r="S45" s="168">
        <v>1</v>
      </c>
      <c r="T45" s="4"/>
    </row>
    <row r="46" spans="1:20" x14ac:dyDescent="0.35">
      <c r="A46" s="4"/>
      <c r="B46" s="10" t="s">
        <v>7</v>
      </c>
      <c r="C46" s="73" t="s">
        <v>105</v>
      </c>
      <c r="D46" s="49" t="s">
        <v>50</v>
      </c>
      <c r="E46" s="49">
        <v>7</v>
      </c>
      <c r="F46" s="49">
        <v>4.0999999999999996</v>
      </c>
      <c r="G46" s="49">
        <v>5.3</v>
      </c>
      <c r="H46" s="49">
        <v>16.399999999999999</v>
      </c>
      <c r="I46" s="49">
        <v>3</v>
      </c>
      <c r="J46" s="49">
        <v>19.399999999999999</v>
      </c>
      <c r="K46" s="49">
        <v>0.42682926829268297</v>
      </c>
      <c r="L46" s="49">
        <v>0.25</v>
      </c>
      <c r="M46" s="49">
        <v>0.56382978723404265</v>
      </c>
      <c r="N46" s="49">
        <v>0.32317073170731708</v>
      </c>
      <c r="O46" s="97">
        <f t="shared" si="1"/>
        <v>-0.29479954022064464</v>
      </c>
      <c r="P46" s="97">
        <f t="shared" si="2"/>
        <v>-1.0986122886681098</v>
      </c>
      <c r="Q46" s="97">
        <f t="shared" si="3"/>
        <v>0.2567198468478144</v>
      </c>
      <c r="R46" s="97">
        <f t="shared" si="4"/>
        <v>-0.73923828776021216</v>
      </c>
      <c r="S46" s="168">
        <v>1</v>
      </c>
      <c r="T46" s="4"/>
    </row>
    <row r="47" spans="1:20" x14ac:dyDescent="0.35">
      <c r="A47" s="4"/>
      <c r="B47" s="10" t="s">
        <v>7</v>
      </c>
      <c r="C47" s="73" t="s">
        <v>105</v>
      </c>
      <c r="D47" s="49" t="s">
        <v>50</v>
      </c>
      <c r="E47" s="49">
        <v>5.5</v>
      </c>
      <c r="F47" s="49">
        <v>5.7</v>
      </c>
      <c r="G47" s="49">
        <v>4.8</v>
      </c>
      <c r="H47" s="49">
        <v>16</v>
      </c>
      <c r="I47" s="49">
        <v>1.9</v>
      </c>
      <c r="J47" s="49">
        <v>17.899999999999999</v>
      </c>
      <c r="K47" s="49">
        <v>0.34375</v>
      </c>
      <c r="L47" s="49">
        <v>0.35625000000000001</v>
      </c>
      <c r="M47" s="49">
        <v>0.45714285714285713</v>
      </c>
      <c r="N47" s="49">
        <v>0.3</v>
      </c>
      <c r="O47" s="97">
        <f t="shared" si="1"/>
        <v>-0.64662716492505246</v>
      </c>
      <c r="P47" s="97">
        <f t="shared" si="2"/>
        <v>-0.5916777203950857</v>
      </c>
      <c r="Q47" s="97">
        <f t="shared" si="3"/>
        <v>-0.17185025692665942</v>
      </c>
      <c r="R47" s="97">
        <f t="shared" si="4"/>
        <v>-0.84729786038720356</v>
      </c>
      <c r="S47" s="168">
        <v>1</v>
      </c>
      <c r="T47" s="4"/>
    </row>
    <row r="48" spans="1:20" x14ac:dyDescent="0.35">
      <c r="A48" s="4"/>
      <c r="B48" s="10" t="s">
        <v>7</v>
      </c>
      <c r="C48" s="73" t="s">
        <v>105</v>
      </c>
      <c r="D48" s="49" t="s">
        <v>50</v>
      </c>
      <c r="E48" s="49">
        <v>6.5</v>
      </c>
      <c r="F48" s="49">
        <v>5.7</v>
      </c>
      <c r="G48" s="49">
        <v>5.0999999999999996</v>
      </c>
      <c r="H48" s="49">
        <v>17.299999999999997</v>
      </c>
      <c r="I48" s="49">
        <v>4.9000000000000004</v>
      </c>
      <c r="J48" s="49">
        <v>22.199999999999996</v>
      </c>
      <c r="K48" s="49">
        <v>0.37572254335260119</v>
      </c>
      <c r="L48" s="49">
        <v>0.32947976878612723</v>
      </c>
      <c r="M48" s="49">
        <v>0.47222222222222215</v>
      </c>
      <c r="N48" s="49">
        <v>0.2947976878612717</v>
      </c>
      <c r="O48" s="97">
        <f t="shared" si="1"/>
        <v>-0.50774395722858234</v>
      </c>
      <c r="P48" s="97">
        <f t="shared" si="2"/>
        <v>-0.71053892327181423</v>
      </c>
      <c r="Q48" s="97">
        <f t="shared" si="3"/>
        <v>-0.11122563511022475</v>
      </c>
      <c r="R48" s="97">
        <f t="shared" si="4"/>
        <v>-0.87219541200893069</v>
      </c>
      <c r="S48" s="168">
        <v>1</v>
      </c>
      <c r="T48" s="4"/>
    </row>
    <row r="49" spans="1:20" x14ac:dyDescent="0.35">
      <c r="A49" s="4"/>
      <c r="B49" s="10" t="s">
        <v>7</v>
      </c>
      <c r="C49" s="73" t="s">
        <v>165</v>
      </c>
      <c r="D49" s="49" t="s">
        <v>50</v>
      </c>
      <c r="E49" s="49">
        <v>5.8</v>
      </c>
      <c r="F49" s="49">
        <v>6.2</v>
      </c>
      <c r="G49" s="49">
        <v>5.3</v>
      </c>
      <c r="H49" s="49">
        <v>17.3</v>
      </c>
      <c r="I49" s="49">
        <v>3.6</v>
      </c>
      <c r="J49" s="49">
        <v>20.900000000000002</v>
      </c>
      <c r="K49" s="49">
        <v>0.33526011560693642</v>
      </c>
      <c r="L49" s="49">
        <v>0.3583815028901734</v>
      </c>
      <c r="M49" s="49">
        <v>0.46086956521739131</v>
      </c>
      <c r="N49" s="49">
        <v>0.30635838150289013</v>
      </c>
      <c r="O49" s="97">
        <f t="shared" si="1"/>
        <v>-0.68448911781683075</v>
      </c>
      <c r="P49" s="97">
        <f t="shared" si="2"/>
        <v>-0.58239581626724268</v>
      </c>
      <c r="Q49" s="97">
        <f t="shared" si="3"/>
        <v>-0.1568424714929697</v>
      </c>
      <c r="R49" s="97">
        <f t="shared" si="4"/>
        <v>-0.8171998292299244</v>
      </c>
      <c r="S49" s="168">
        <v>1</v>
      </c>
      <c r="T49" s="4"/>
    </row>
    <row r="50" spans="1:20" x14ac:dyDescent="0.35">
      <c r="A50" s="4"/>
      <c r="B50" s="10" t="s">
        <v>7</v>
      </c>
      <c r="C50" s="73" t="s">
        <v>165</v>
      </c>
      <c r="D50" s="49" t="s">
        <v>50</v>
      </c>
      <c r="E50" s="49">
        <v>6</v>
      </c>
      <c r="F50" s="49">
        <v>7.3</v>
      </c>
      <c r="G50" s="49">
        <v>3.3</v>
      </c>
      <c r="H50" s="49">
        <v>16.600000000000001</v>
      </c>
      <c r="I50" s="49">
        <v>4.2</v>
      </c>
      <c r="J50" s="49">
        <v>20.8</v>
      </c>
      <c r="K50" s="49">
        <v>0.36144578313253006</v>
      </c>
      <c r="L50" s="49">
        <v>0.43975903614457829</v>
      </c>
      <c r="M50" s="49">
        <v>0.31132075471698112</v>
      </c>
      <c r="N50" s="49">
        <v>0.19879518072289154</v>
      </c>
      <c r="O50" s="97">
        <f t="shared" si="1"/>
        <v>-0.56909453188996673</v>
      </c>
      <c r="P50" s="97">
        <f t="shared" si="2"/>
        <v>-0.24214005200486499</v>
      </c>
      <c r="Q50" s="97">
        <f t="shared" si="3"/>
        <v>-0.79395187968191083</v>
      </c>
      <c r="R50" s="97">
        <f t="shared" si="4"/>
        <v>-1.3938415667552735</v>
      </c>
      <c r="S50" s="168">
        <v>1</v>
      </c>
      <c r="T50" s="4"/>
    </row>
    <row r="51" spans="1:20" x14ac:dyDescent="0.35">
      <c r="A51" s="4"/>
      <c r="B51" s="10" t="s">
        <v>7</v>
      </c>
      <c r="C51" s="73" t="s">
        <v>165</v>
      </c>
      <c r="D51" s="49" t="s">
        <v>50</v>
      </c>
      <c r="E51" s="49">
        <v>5.3</v>
      </c>
      <c r="F51" s="49">
        <v>5.4</v>
      </c>
      <c r="G51" s="49">
        <v>4.5</v>
      </c>
      <c r="H51" s="49">
        <v>15.2</v>
      </c>
      <c r="I51" s="49">
        <v>4.8</v>
      </c>
      <c r="J51" s="49">
        <v>20</v>
      </c>
      <c r="K51" s="49">
        <v>0.34868421052631582</v>
      </c>
      <c r="L51" s="49">
        <v>0.35526315789473689</v>
      </c>
      <c r="M51" s="49">
        <v>0.45454545454545453</v>
      </c>
      <c r="N51" s="49">
        <v>0.2960526315789474</v>
      </c>
      <c r="O51" s="97">
        <f t="shared" si="1"/>
        <v>-0.62482793658246782</v>
      </c>
      <c r="P51" s="97">
        <f t="shared" si="2"/>
        <v>-0.59598343210629723</v>
      </c>
      <c r="Q51" s="97">
        <f t="shared" si="3"/>
        <v>-0.18232155679395459</v>
      </c>
      <c r="R51" s="97">
        <f t="shared" si="4"/>
        <v>-0.86616634469158627</v>
      </c>
      <c r="S51" s="168">
        <v>1</v>
      </c>
      <c r="T51" s="4"/>
    </row>
    <row r="52" spans="1:20" x14ac:dyDescent="0.35">
      <c r="A52" s="4"/>
      <c r="B52" s="10" t="s">
        <v>7</v>
      </c>
      <c r="C52" s="73" t="s">
        <v>165</v>
      </c>
      <c r="D52" s="49" t="s">
        <v>50</v>
      </c>
      <c r="E52" s="49">
        <v>6.5</v>
      </c>
      <c r="F52" s="49">
        <v>5</v>
      </c>
      <c r="G52" s="49">
        <v>5.0999999999999996</v>
      </c>
      <c r="H52" s="49">
        <v>16.600000000000001</v>
      </c>
      <c r="I52" s="49">
        <v>4.2</v>
      </c>
      <c r="J52" s="49">
        <v>20.8</v>
      </c>
      <c r="K52" s="49">
        <v>0.39156626506024095</v>
      </c>
      <c r="L52" s="49">
        <v>0.3012048192771084</v>
      </c>
      <c r="M52" s="49">
        <v>0.50495049504950495</v>
      </c>
      <c r="N52" s="49">
        <v>0.30722891566265054</v>
      </c>
      <c r="O52" s="97">
        <f t="shared" si="1"/>
        <v>-0.44073324694562249</v>
      </c>
      <c r="P52" s="97">
        <f t="shared" si="2"/>
        <v>-0.84156718567821875</v>
      </c>
      <c r="Q52" s="97">
        <f t="shared" si="3"/>
        <v>1.980262729617973E-2</v>
      </c>
      <c r="R52" s="97">
        <f t="shared" si="4"/>
        <v>-0.81310649563892456</v>
      </c>
      <c r="S52" s="168">
        <v>1</v>
      </c>
      <c r="T52" s="4"/>
    </row>
    <row r="53" spans="1:20" x14ac:dyDescent="0.35">
      <c r="A53" s="4"/>
      <c r="B53" s="10" t="s">
        <v>7</v>
      </c>
      <c r="C53" s="73" t="s">
        <v>165</v>
      </c>
      <c r="D53" s="49" t="s">
        <v>50</v>
      </c>
      <c r="E53" s="49">
        <v>6.2</v>
      </c>
      <c r="F53" s="49">
        <v>7</v>
      </c>
      <c r="G53" s="49">
        <v>3.3</v>
      </c>
      <c r="H53" s="49">
        <v>16.5</v>
      </c>
      <c r="I53" s="49">
        <v>3.5</v>
      </c>
      <c r="J53" s="49">
        <v>20</v>
      </c>
      <c r="K53" s="49">
        <v>0.37575757575757579</v>
      </c>
      <c r="L53" s="49">
        <v>0.42424242424242425</v>
      </c>
      <c r="M53" s="49">
        <v>0.32038834951456308</v>
      </c>
      <c r="N53" s="49">
        <v>0.19999999999999998</v>
      </c>
      <c r="O53" s="97">
        <f t="shared" si="1"/>
        <v>-0.50759460318454408</v>
      </c>
      <c r="P53" s="97">
        <f t="shared" si="2"/>
        <v>-0.30538164955118174</v>
      </c>
      <c r="Q53" s="97">
        <f t="shared" si="3"/>
        <v>-0.7519876805828789</v>
      </c>
      <c r="R53" s="97">
        <f t="shared" si="4"/>
        <v>-1.3862943611198908</v>
      </c>
      <c r="S53" s="168">
        <v>1</v>
      </c>
      <c r="T53" s="4"/>
    </row>
    <row r="54" spans="1:20" x14ac:dyDescent="0.35">
      <c r="A54" s="4"/>
      <c r="B54" s="10" t="s">
        <v>7</v>
      </c>
      <c r="C54" s="73" t="s">
        <v>166</v>
      </c>
      <c r="D54" s="49" t="s">
        <v>50</v>
      </c>
      <c r="E54" s="49">
        <v>5</v>
      </c>
      <c r="F54" s="49">
        <v>7</v>
      </c>
      <c r="G54" s="49">
        <v>3.3</v>
      </c>
      <c r="H54" s="49">
        <v>15.3</v>
      </c>
      <c r="I54" s="49">
        <v>3</v>
      </c>
      <c r="J54" s="49">
        <v>18.3</v>
      </c>
      <c r="K54" s="49">
        <v>0.32679738562091504</v>
      </c>
      <c r="L54" s="49">
        <v>0.45751633986928103</v>
      </c>
      <c r="M54" s="49">
        <v>0.32038834951456308</v>
      </c>
      <c r="N54" s="49">
        <v>0.2156862745098039</v>
      </c>
      <c r="O54" s="97">
        <f t="shared" si="1"/>
        <v>-0.72270598280148979</v>
      </c>
      <c r="P54" s="97">
        <f t="shared" si="2"/>
        <v>-0.17034536574723913</v>
      </c>
      <c r="Q54" s="97">
        <f t="shared" si="3"/>
        <v>-0.7519876805828789</v>
      </c>
      <c r="R54" s="97">
        <f t="shared" si="4"/>
        <v>-1.2909841813155658</v>
      </c>
      <c r="S54" s="168">
        <v>1</v>
      </c>
      <c r="T54" s="4"/>
    </row>
    <row r="55" spans="1:20" x14ac:dyDescent="0.35">
      <c r="A55" s="4"/>
      <c r="B55" s="10" t="s">
        <v>7</v>
      </c>
      <c r="C55" s="73" t="s">
        <v>166</v>
      </c>
      <c r="D55" s="49" t="s">
        <v>50</v>
      </c>
      <c r="E55" s="49">
        <v>6.2</v>
      </c>
      <c r="F55" s="49">
        <v>6.8</v>
      </c>
      <c r="G55" s="49">
        <v>3.7</v>
      </c>
      <c r="H55" s="49">
        <v>16.7</v>
      </c>
      <c r="I55" s="49">
        <v>2.4</v>
      </c>
      <c r="J55" s="49">
        <v>19.099999999999998</v>
      </c>
      <c r="K55" s="49">
        <v>0.37125748502994016</v>
      </c>
      <c r="L55" s="49">
        <v>0.40718562874251496</v>
      </c>
      <c r="M55" s="49">
        <v>0.35238095238095241</v>
      </c>
      <c r="N55" s="49">
        <v>0.22155688622754494</v>
      </c>
      <c r="O55" s="97">
        <f t="shared" si="1"/>
        <v>-0.52682596511243163</v>
      </c>
      <c r="P55" s="97">
        <f t="shared" si="2"/>
        <v>-0.37561214495848327</v>
      </c>
      <c r="Q55" s="97">
        <f t="shared" si="3"/>
        <v>-0.60858979253188217</v>
      </c>
      <c r="R55" s="97">
        <f t="shared" si="4"/>
        <v>-1.2566165378113578</v>
      </c>
      <c r="S55" s="168">
        <v>1</v>
      </c>
      <c r="T55" s="4"/>
    </row>
    <row r="56" spans="1:20" x14ac:dyDescent="0.35">
      <c r="A56" s="4"/>
      <c r="B56" s="10" t="s">
        <v>7</v>
      </c>
      <c r="C56" s="73" t="s">
        <v>166</v>
      </c>
      <c r="D56" s="49" t="s">
        <v>50</v>
      </c>
      <c r="E56" s="49">
        <v>6.3</v>
      </c>
      <c r="F56" s="49">
        <v>6</v>
      </c>
      <c r="G56" s="49">
        <v>5</v>
      </c>
      <c r="H56" s="49">
        <v>17.3</v>
      </c>
      <c r="I56" s="49">
        <v>4.2</v>
      </c>
      <c r="J56" s="49">
        <v>21.5</v>
      </c>
      <c r="K56" s="49">
        <v>0.36416184971098264</v>
      </c>
      <c r="L56" s="49">
        <v>0.34682080924855491</v>
      </c>
      <c r="M56" s="49">
        <v>0.45454545454545453</v>
      </c>
      <c r="N56" s="49">
        <v>0.28901734104046239</v>
      </c>
      <c r="O56" s="97">
        <f t="shared" si="1"/>
        <v>-0.55734563940088366</v>
      </c>
      <c r="P56" s="97">
        <f t="shared" si="2"/>
        <v>-0.63304325649023985</v>
      </c>
      <c r="Q56" s="97">
        <f t="shared" si="3"/>
        <v>-0.18232155679395459</v>
      </c>
      <c r="R56" s="97">
        <f t="shared" si="4"/>
        <v>-0.90016134994427155</v>
      </c>
      <c r="S56" s="168">
        <v>1</v>
      </c>
      <c r="T56" s="4"/>
    </row>
    <row r="57" spans="1:20" x14ac:dyDescent="0.35">
      <c r="A57" s="4"/>
      <c r="B57" s="10" t="s">
        <v>7</v>
      </c>
      <c r="C57" s="73" t="s">
        <v>166</v>
      </c>
      <c r="D57" s="49" t="s">
        <v>50</v>
      </c>
      <c r="E57" s="49">
        <v>5.5</v>
      </c>
      <c r="F57" s="49">
        <v>6.3</v>
      </c>
      <c r="G57" s="49">
        <v>4.7</v>
      </c>
      <c r="H57" s="49">
        <v>16.5</v>
      </c>
      <c r="I57" s="49">
        <v>4.5</v>
      </c>
      <c r="J57" s="49">
        <v>21</v>
      </c>
      <c r="K57" s="49">
        <v>0.33333333333333331</v>
      </c>
      <c r="L57" s="49">
        <v>0.38181818181818183</v>
      </c>
      <c r="M57" s="49">
        <v>0.4272727272727273</v>
      </c>
      <c r="N57" s="49">
        <v>0.28484848484848485</v>
      </c>
      <c r="O57" s="97">
        <f t="shared" si="1"/>
        <v>-0.6931471805599454</v>
      </c>
      <c r="P57" s="97">
        <f t="shared" si="2"/>
        <v>-0.48183808689273833</v>
      </c>
      <c r="Q57" s="97">
        <f t="shared" si="3"/>
        <v>-0.29298712468147409</v>
      </c>
      <c r="R57" s="97">
        <f t="shared" si="4"/>
        <v>-0.920537022755606</v>
      </c>
      <c r="S57" s="168">
        <v>1</v>
      </c>
      <c r="T57" s="4"/>
    </row>
    <row r="58" spans="1:20" x14ac:dyDescent="0.35">
      <c r="A58" s="4"/>
      <c r="B58" s="10" t="s">
        <v>7</v>
      </c>
      <c r="C58" s="73" t="s">
        <v>166</v>
      </c>
      <c r="D58" s="49" t="s">
        <v>50</v>
      </c>
      <c r="E58" s="49">
        <v>6.5</v>
      </c>
      <c r="F58" s="49">
        <v>7</v>
      </c>
      <c r="G58" s="49">
        <v>4.9000000000000004</v>
      </c>
      <c r="H58" s="49">
        <v>18.399999999999999</v>
      </c>
      <c r="I58" s="49">
        <v>3.7</v>
      </c>
      <c r="J58" s="49">
        <v>22.099999999999998</v>
      </c>
      <c r="K58" s="49">
        <v>0.35326086956521741</v>
      </c>
      <c r="L58" s="49">
        <v>0.38043478260869568</v>
      </c>
      <c r="M58" s="49">
        <v>0.41176470588235298</v>
      </c>
      <c r="N58" s="49">
        <v>0.26630434782608697</v>
      </c>
      <c r="O58" s="97">
        <f t="shared" si="1"/>
        <v>-0.60473622321589215</v>
      </c>
      <c r="P58" s="97">
        <f t="shared" si="2"/>
        <v>-0.48770320634513642</v>
      </c>
      <c r="Q58" s="97">
        <f t="shared" si="3"/>
        <v>-0.35667494393873211</v>
      </c>
      <c r="R58" s="97">
        <f t="shared" si="4"/>
        <v>-1.0134544803278027</v>
      </c>
      <c r="S58" s="168">
        <v>1</v>
      </c>
      <c r="T58" s="4"/>
    </row>
    <row r="59" spans="1:20" x14ac:dyDescent="0.35">
      <c r="A59" s="4"/>
      <c r="B59" s="10" t="s">
        <v>7</v>
      </c>
      <c r="C59" s="73" t="s">
        <v>167</v>
      </c>
      <c r="D59" s="49" t="s">
        <v>50</v>
      </c>
      <c r="E59" s="49">
        <v>6.5</v>
      </c>
      <c r="F59" s="49">
        <v>5.7</v>
      </c>
      <c r="G59" s="49">
        <v>5.3</v>
      </c>
      <c r="H59" s="49">
        <v>17.5</v>
      </c>
      <c r="I59" s="49">
        <v>3.6</v>
      </c>
      <c r="J59" s="49">
        <v>21.1</v>
      </c>
      <c r="K59" s="49">
        <v>0.37142857142857144</v>
      </c>
      <c r="L59" s="49">
        <v>0.32571428571428573</v>
      </c>
      <c r="M59" s="49">
        <v>0.48181818181818181</v>
      </c>
      <c r="N59" s="49">
        <v>0.30285714285714282</v>
      </c>
      <c r="O59" s="97">
        <f t="shared" si="1"/>
        <v>-0.52609309589677911</v>
      </c>
      <c r="P59" s="97">
        <f t="shared" si="2"/>
        <v>-0.7276333566311145</v>
      </c>
      <c r="Q59" s="97">
        <f t="shared" si="3"/>
        <v>-7.2759354282428315E-2</v>
      </c>
      <c r="R59" s="97">
        <f t="shared" si="4"/>
        <v>-0.8337291311811349</v>
      </c>
      <c r="S59" s="168">
        <v>1</v>
      </c>
      <c r="T59" s="4"/>
    </row>
    <row r="60" spans="1:20" x14ac:dyDescent="0.35">
      <c r="A60" s="4"/>
      <c r="B60" s="10" t="s">
        <v>7</v>
      </c>
      <c r="C60" s="73" t="s">
        <v>167</v>
      </c>
      <c r="D60" s="49" t="s">
        <v>50</v>
      </c>
      <c r="E60" s="49">
        <v>6.2</v>
      </c>
      <c r="F60" s="49">
        <v>4.5</v>
      </c>
      <c r="G60" s="49">
        <v>7</v>
      </c>
      <c r="H60" s="49">
        <v>17.7</v>
      </c>
      <c r="I60" s="49">
        <v>3</v>
      </c>
      <c r="J60" s="49">
        <v>20.7</v>
      </c>
      <c r="K60" s="49">
        <v>0.35028248587570626</v>
      </c>
      <c r="L60" s="49">
        <v>0.25423728813559321</v>
      </c>
      <c r="M60" s="49">
        <v>0.60869565217391308</v>
      </c>
      <c r="N60" s="49">
        <v>0.39548022598870058</v>
      </c>
      <c r="O60" s="97">
        <f t="shared" si="1"/>
        <v>-0.61779774331815829</v>
      </c>
      <c r="P60" s="97">
        <f t="shared" si="2"/>
        <v>-1.0761394328160512</v>
      </c>
      <c r="Q60" s="97">
        <f t="shared" si="3"/>
        <v>0.4418327522790394</v>
      </c>
      <c r="R60" s="97">
        <f t="shared" si="4"/>
        <v>-0.42433359241254709</v>
      </c>
      <c r="S60" s="168">
        <v>1</v>
      </c>
      <c r="T60" s="4"/>
    </row>
    <row r="61" spans="1:20" x14ac:dyDescent="0.35">
      <c r="A61" s="4"/>
      <c r="B61" s="10" t="s">
        <v>7</v>
      </c>
      <c r="C61" s="73" t="s">
        <v>167</v>
      </c>
      <c r="D61" s="49" t="s">
        <v>50</v>
      </c>
      <c r="E61" s="49">
        <v>6.3</v>
      </c>
      <c r="F61" s="49">
        <v>7.3</v>
      </c>
      <c r="G61" s="49">
        <v>4.3</v>
      </c>
      <c r="H61" s="49">
        <v>17.899999999999999</v>
      </c>
      <c r="I61" s="49">
        <v>4.4000000000000004</v>
      </c>
      <c r="J61" s="49">
        <v>22.299999999999997</v>
      </c>
      <c r="K61" s="49">
        <v>0.35195530726256985</v>
      </c>
      <c r="L61" s="49">
        <v>0.40782122905027934</v>
      </c>
      <c r="M61" s="49">
        <v>0.37068965517241381</v>
      </c>
      <c r="N61" s="49">
        <v>0.24022346368715083</v>
      </c>
      <c r="O61" s="97">
        <f t="shared" si="1"/>
        <v>-0.61045546471483192</v>
      </c>
      <c r="P61" s="97">
        <f t="shared" si="2"/>
        <v>-0.37297965296367591</v>
      </c>
      <c r="Q61" s="97">
        <f t="shared" si="3"/>
        <v>-0.52925932545482868</v>
      </c>
      <c r="R61" s="97">
        <f t="shared" si="4"/>
        <v>-1.1514547700424895</v>
      </c>
      <c r="S61" s="168">
        <v>1</v>
      </c>
      <c r="T61" s="4"/>
    </row>
    <row r="62" spans="1:20" x14ac:dyDescent="0.35">
      <c r="A62" s="4"/>
      <c r="B62" s="10" t="s">
        <v>7</v>
      </c>
      <c r="C62" s="73" t="s">
        <v>167</v>
      </c>
      <c r="D62" s="49" t="s">
        <v>50</v>
      </c>
      <c r="E62" s="49">
        <v>6.5</v>
      </c>
      <c r="F62" s="49">
        <v>5.8</v>
      </c>
      <c r="G62" s="49">
        <v>4.5999999999999996</v>
      </c>
      <c r="H62" s="49">
        <v>16.899999999999999</v>
      </c>
      <c r="I62" s="49">
        <v>4</v>
      </c>
      <c r="J62" s="49">
        <v>20.9</v>
      </c>
      <c r="K62" s="49">
        <v>0.38461538461538464</v>
      </c>
      <c r="L62" s="49">
        <v>0.34319526627218938</v>
      </c>
      <c r="M62" s="49">
        <v>0.44230769230769235</v>
      </c>
      <c r="N62" s="49">
        <v>0.27218934911242604</v>
      </c>
      <c r="O62" s="97">
        <f t="shared" si="1"/>
        <v>-0.47000362924573558</v>
      </c>
      <c r="P62" s="97">
        <f t="shared" si="2"/>
        <v>-0.64908719076591481</v>
      </c>
      <c r="Q62" s="97">
        <f t="shared" si="3"/>
        <v>-0.2318016140573243</v>
      </c>
      <c r="R62" s="97">
        <f t="shared" si="4"/>
        <v>-0.98354295888332244</v>
      </c>
      <c r="S62" s="168">
        <v>1</v>
      </c>
      <c r="T62" s="4"/>
    </row>
    <row r="63" spans="1:20" x14ac:dyDescent="0.35">
      <c r="A63" s="4"/>
      <c r="B63" s="10" t="s">
        <v>7</v>
      </c>
      <c r="C63" s="73" t="s">
        <v>167</v>
      </c>
      <c r="D63" s="49" t="s">
        <v>50</v>
      </c>
      <c r="E63" s="49">
        <v>6</v>
      </c>
      <c r="F63" s="49">
        <v>6.5</v>
      </c>
      <c r="G63" s="49">
        <v>3.8</v>
      </c>
      <c r="H63" s="49">
        <v>16.3</v>
      </c>
      <c r="I63" s="49">
        <v>3.8</v>
      </c>
      <c r="J63" s="49">
        <v>20.100000000000001</v>
      </c>
      <c r="K63" s="49">
        <v>0.36809815950920244</v>
      </c>
      <c r="L63" s="49">
        <v>0.3987730061349693</v>
      </c>
      <c r="M63" s="49">
        <v>0.3689320388349514</v>
      </c>
      <c r="N63" s="49">
        <v>0.23312883435582821</v>
      </c>
      <c r="O63" s="97">
        <f t="shared" si="1"/>
        <v>-0.54038442600753511</v>
      </c>
      <c r="P63" s="97">
        <f t="shared" si="2"/>
        <v>-0.41058020877493506</v>
      </c>
      <c r="Q63" s="97">
        <f t="shared" si="3"/>
        <v>-0.53680111016925147</v>
      </c>
      <c r="R63" s="97">
        <f t="shared" si="4"/>
        <v>-1.1907275775759154</v>
      </c>
      <c r="S63" s="168">
        <v>1</v>
      </c>
      <c r="T63" s="4"/>
    </row>
    <row r="64" spans="1:20" x14ac:dyDescent="0.35">
      <c r="A64" s="4"/>
      <c r="B64" s="10" t="s">
        <v>7</v>
      </c>
      <c r="C64" s="73" t="s">
        <v>168</v>
      </c>
      <c r="D64" s="49" t="s">
        <v>50</v>
      </c>
      <c r="E64" s="49">
        <v>6.5</v>
      </c>
      <c r="F64" s="49">
        <v>6.5</v>
      </c>
      <c r="G64" s="49">
        <v>5</v>
      </c>
      <c r="H64" s="49">
        <v>18</v>
      </c>
      <c r="I64" s="49">
        <v>4.0999999999999996</v>
      </c>
      <c r="J64" s="49">
        <v>22.1</v>
      </c>
      <c r="K64" s="49">
        <v>0.3611111111111111</v>
      </c>
      <c r="L64" s="49">
        <v>0.3611111111111111</v>
      </c>
      <c r="M64" s="49">
        <v>0.43478260869565216</v>
      </c>
      <c r="N64" s="49">
        <v>0.27777777777777779</v>
      </c>
      <c r="O64" s="97">
        <f t="shared" si="1"/>
        <v>-0.57054485846761283</v>
      </c>
      <c r="P64" s="97">
        <f t="shared" si="2"/>
        <v>-0.57054485846761283</v>
      </c>
      <c r="Q64" s="97">
        <f t="shared" si="3"/>
        <v>-0.26236426446749112</v>
      </c>
      <c r="R64" s="97">
        <f t="shared" si="4"/>
        <v>-0.95551144502743635</v>
      </c>
      <c r="S64" s="168">
        <v>1</v>
      </c>
      <c r="T64" s="4"/>
    </row>
    <row r="65" spans="1:20" x14ac:dyDescent="0.35">
      <c r="A65" s="4"/>
      <c r="B65" s="10" t="s">
        <v>7</v>
      </c>
      <c r="C65" s="73" t="s">
        <v>168</v>
      </c>
      <c r="D65" s="49" t="s">
        <v>50</v>
      </c>
      <c r="E65" s="49">
        <v>5.8</v>
      </c>
      <c r="F65" s="49">
        <v>5.5</v>
      </c>
      <c r="G65" s="49">
        <v>5</v>
      </c>
      <c r="H65" s="49">
        <v>16.3</v>
      </c>
      <c r="I65" s="49">
        <v>3.4</v>
      </c>
      <c r="J65" s="49">
        <v>19.7</v>
      </c>
      <c r="K65" s="49">
        <v>0.35582822085889571</v>
      </c>
      <c r="L65" s="49">
        <v>0.33742331288343558</v>
      </c>
      <c r="M65" s="49">
        <v>0.47619047619047616</v>
      </c>
      <c r="N65" s="49">
        <v>0.30674846625766872</v>
      </c>
      <c r="O65" s="97">
        <f t="shared" si="1"/>
        <v>-0.5935173396111042</v>
      </c>
      <c r="P65" s="97">
        <f t="shared" si="2"/>
        <v>-0.67479804189174875</v>
      </c>
      <c r="Q65" s="97">
        <f t="shared" si="3"/>
        <v>-9.5310179804325018E-2</v>
      </c>
      <c r="R65" s="97">
        <f t="shared" si="4"/>
        <v>-0.81536481328419441</v>
      </c>
      <c r="S65" s="168">
        <v>1</v>
      </c>
      <c r="T65" s="4"/>
    </row>
    <row r="66" spans="1:20" x14ac:dyDescent="0.35">
      <c r="A66" s="4"/>
      <c r="B66" s="10" t="s">
        <v>7</v>
      </c>
      <c r="C66" s="73" t="s">
        <v>168</v>
      </c>
      <c r="D66" s="49" t="s">
        <v>50</v>
      </c>
      <c r="E66" s="49">
        <v>6</v>
      </c>
      <c r="F66" s="49">
        <v>4.5</v>
      </c>
      <c r="G66" s="49">
        <v>4.5</v>
      </c>
      <c r="H66" s="49">
        <v>15</v>
      </c>
      <c r="I66" s="49">
        <v>3.2</v>
      </c>
      <c r="J66" s="49">
        <v>18.2</v>
      </c>
      <c r="K66" s="49">
        <v>0.4</v>
      </c>
      <c r="L66" s="49">
        <v>0.3</v>
      </c>
      <c r="M66" s="49">
        <v>0.5</v>
      </c>
      <c r="N66" s="49">
        <v>0.3</v>
      </c>
      <c r="O66" s="97">
        <f t="shared" si="1"/>
        <v>-0.40546510810816427</v>
      </c>
      <c r="P66" s="97">
        <f t="shared" si="2"/>
        <v>-0.84729786038720356</v>
      </c>
      <c r="Q66" s="97">
        <f t="shared" si="3"/>
        <v>0</v>
      </c>
      <c r="R66" s="97">
        <f t="shared" si="4"/>
        <v>-0.84729786038720356</v>
      </c>
      <c r="S66" s="168">
        <v>1</v>
      </c>
      <c r="T66" s="4"/>
    </row>
    <row r="67" spans="1:20" x14ac:dyDescent="0.35">
      <c r="A67" s="4"/>
      <c r="B67" s="10" t="s">
        <v>7</v>
      </c>
      <c r="C67" s="73" t="s">
        <v>168</v>
      </c>
      <c r="D67" s="49" t="s">
        <v>50</v>
      </c>
      <c r="E67" s="49">
        <v>6</v>
      </c>
      <c r="F67" s="49">
        <v>6</v>
      </c>
      <c r="G67" s="49">
        <v>7</v>
      </c>
      <c r="H67" s="49">
        <v>19</v>
      </c>
      <c r="I67" s="49">
        <v>4.3</v>
      </c>
      <c r="J67" s="49">
        <v>23.3</v>
      </c>
      <c r="K67" s="49">
        <v>0.31578947368421051</v>
      </c>
      <c r="L67" s="49">
        <v>0.31578947368421051</v>
      </c>
      <c r="M67" s="49">
        <v>0.53846153846153844</v>
      </c>
      <c r="N67" s="49">
        <v>0.36842105263157893</v>
      </c>
      <c r="O67" s="97">
        <f t="shared" si="1"/>
        <v>-0.77318988823348178</v>
      </c>
      <c r="P67" s="97">
        <f t="shared" si="2"/>
        <v>-0.77318988823348178</v>
      </c>
      <c r="Q67" s="97">
        <f t="shared" si="3"/>
        <v>0.15415067982725816</v>
      </c>
      <c r="R67" s="97">
        <f t="shared" si="4"/>
        <v>-0.5389965007326869</v>
      </c>
      <c r="S67" s="168">
        <v>1</v>
      </c>
      <c r="T67" s="4"/>
    </row>
    <row r="68" spans="1:20" x14ac:dyDescent="0.35">
      <c r="A68" s="4"/>
      <c r="B68" s="10" t="s">
        <v>7</v>
      </c>
      <c r="C68" s="73" t="s">
        <v>168</v>
      </c>
      <c r="D68" s="49" t="s">
        <v>50</v>
      </c>
      <c r="E68" s="49">
        <v>5.5</v>
      </c>
      <c r="F68" s="49">
        <v>5.7</v>
      </c>
      <c r="G68" s="49">
        <v>5.8</v>
      </c>
      <c r="H68" s="49">
        <v>17</v>
      </c>
      <c r="I68" s="49">
        <v>3.9</v>
      </c>
      <c r="J68" s="49">
        <v>20.9</v>
      </c>
      <c r="K68" s="49">
        <v>0.3235294117647059</v>
      </c>
      <c r="L68" s="49">
        <v>0.33529411764705885</v>
      </c>
      <c r="M68" s="49">
        <v>0.5043478260869565</v>
      </c>
      <c r="N68" s="49">
        <v>0.3411764705882353</v>
      </c>
      <c r="O68" s="97">
        <f t="shared" ref="O68:O131" si="5">LN(K68/(1-K68))</f>
        <v>-0.73759894313077912</v>
      </c>
      <c r="P68" s="97">
        <f t="shared" ref="P68:P131" si="6">LN(L68/(1-L68))</f>
        <v>-0.68433655087779022</v>
      </c>
      <c r="Q68" s="97">
        <f t="shared" ref="Q68:Q131" si="7">LN(M68/(1-M68))</f>
        <v>1.739174271186902E-2</v>
      </c>
      <c r="R68" s="97">
        <f t="shared" ref="R68:R131" si="8">LN(N68/(1-N68))</f>
        <v>-0.65805586074867506</v>
      </c>
      <c r="S68" s="168">
        <v>1</v>
      </c>
      <c r="T68" s="4"/>
    </row>
    <row r="69" spans="1:20" x14ac:dyDescent="0.35">
      <c r="A69" s="4"/>
      <c r="B69" s="10" t="s">
        <v>7</v>
      </c>
      <c r="C69" s="73" t="s">
        <v>169</v>
      </c>
      <c r="D69" s="49" t="s">
        <v>50</v>
      </c>
      <c r="E69" s="49">
        <v>6.4</v>
      </c>
      <c r="F69" s="49">
        <v>4.8</v>
      </c>
      <c r="G69" s="49">
        <v>4.9000000000000004</v>
      </c>
      <c r="H69" s="49">
        <v>16.100000000000001</v>
      </c>
      <c r="I69" s="49">
        <v>2.8</v>
      </c>
      <c r="J69" s="49">
        <v>18.900000000000002</v>
      </c>
      <c r="K69" s="49">
        <v>0.39751552795031053</v>
      </c>
      <c r="L69" s="49">
        <v>0.29813664596273287</v>
      </c>
      <c r="M69" s="49">
        <v>0.50515463917525782</v>
      </c>
      <c r="N69" s="49">
        <v>0.30434782608695654</v>
      </c>
      <c r="O69" s="97">
        <f t="shared" si="5"/>
        <v>-0.41582789514371116</v>
      </c>
      <c r="P69" s="97">
        <f t="shared" si="6"/>
        <v>-0.85618680780444989</v>
      </c>
      <c r="Q69" s="97">
        <f t="shared" si="7"/>
        <v>2.0619287202736043E-2</v>
      </c>
      <c r="R69" s="97">
        <f t="shared" si="8"/>
        <v>-0.8266785731844678</v>
      </c>
      <c r="S69" s="168">
        <v>1</v>
      </c>
      <c r="T69" s="4"/>
    </row>
    <row r="70" spans="1:20" x14ac:dyDescent="0.35">
      <c r="A70" s="4"/>
      <c r="B70" s="10" t="s">
        <v>7</v>
      </c>
      <c r="C70" s="73" t="s">
        <v>169</v>
      </c>
      <c r="D70" s="49" t="s">
        <v>50</v>
      </c>
      <c r="E70" s="49">
        <v>5.4</v>
      </c>
      <c r="F70" s="49">
        <v>6.4</v>
      </c>
      <c r="G70" s="49">
        <v>3.5</v>
      </c>
      <c r="H70" s="49">
        <v>15.3</v>
      </c>
      <c r="I70" s="49">
        <v>3.4</v>
      </c>
      <c r="J70" s="49">
        <v>18.7</v>
      </c>
      <c r="K70" s="49">
        <v>0.35294117647058826</v>
      </c>
      <c r="L70" s="49">
        <v>0.41830065359477125</v>
      </c>
      <c r="M70" s="49">
        <v>0.35353535353535354</v>
      </c>
      <c r="N70" s="49">
        <v>0.22875816993464052</v>
      </c>
      <c r="O70" s="97">
        <f t="shared" si="5"/>
        <v>-0.60613580357031538</v>
      </c>
      <c r="P70" s="97">
        <f t="shared" si="6"/>
        <v>-0.32975328637246787</v>
      </c>
      <c r="Q70" s="97">
        <f t="shared" si="7"/>
        <v>-0.6035350218702582</v>
      </c>
      <c r="R70" s="97">
        <f t="shared" si="8"/>
        <v>-1.2153365629762511</v>
      </c>
      <c r="S70" s="168">
        <v>1</v>
      </c>
      <c r="T70" s="4"/>
    </row>
    <row r="71" spans="1:20" x14ac:dyDescent="0.35">
      <c r="A71" s="4"/>
      <c r="B71" s="10" t="s">
        <v>7</v>
      </c>
      <c r="C71" s="73" t="s">
        <v>169</v>
      </c>
      <c r="D71" s="49" t="s">
        <v>50</v>
      </c>
      <c r="E71" s="49">
        <v>5.4</v>
      </c>
      <c r="F71" s="49">
        <v>6.3</v>
      </c>
      <c r="G71" s="49">
        <v>3.7</v>
      </c>
      <c r="H71" s="49">
        <v>15.399999999999999</v>
      </c>
      <c r="I71" s="49">
        <v>2.7</v>
      </c>
      <c r="J71" s="49">
        <v>18.099999999999998</v>
      </c>
      <c r="K71" s="49">
        <v>0.35064935064935071</v>
      </c>
      <c r="L71" s="49">
        <v>0.40909090909090912</v>
      </c>
      <c r="M71" s="49">
        <v>0.37</v>
      </c>
      <c r="N71" s="49">
        <v>0.24025974025974028</v>
      </c>
      <c r="O71" s="97">
        <f t="shared" si="5"/>
        <v>-0.61618613942381673</v>
      </c>
      <c r="P71" s="97">
        <f t="shared" si="6"/>
        <v>-0.36772478012531723</v>
      </c>
      <c r="Q71" s="97">
        <f t="shared" si="7"/>
        <v>-0.53221681374730823</v>
      </c>
      <c r="R71" s="97">
        <f t="shared" si="8"/>
        <v>-1.1512560221535315</v>
      </c>
      <c r="S71" s="168">
        <v>1</v>
      </c>
      <c r="T71" s="4"/>
    </row>
    <row r="72" spans="1:20" x14ac:dyDescent="0.35">
      <c r="A72" s="4"/>
      <c r="B72" s="10" t="s">
        <v>7</v>
      </c>
      <c r="C72" s="73" t="s">
        <v>169</v>
      </c>
      <c r="D72" s="49" t="s">
        <v>50</v>
      </c>
      <c r="E72" s="49">
        <v>5.9</v>
      </c>
      <c r="F72" s="49">
        <v>5.3</v>
      </c>
      <c r="G72" s="49">
        <v>5.2</v>
      </c>
      <c r="H72" s="49">
        <v>16.399999999999999</v>
      </c>
      <c r="I72" s="49">
        <v>2.9</v>
      </c>
      <c r="J72" s="49">
        <v>19.299999999999997</v>
      </c>
      <c r="K72" s="49">
        <v>0.35975609756097565</v>
      </c>
      <c r="L72" s="49">
        <v>0.32317073170731708</v>
      </c>
      <c r="M72" s="49">
        <v>0.49523809523809526</v>
      </c>
      <c r="N72" s="49">
        <v>0.31707317073170738</v>
      </c>
      <c r="O72" s="97">
        <f t="shared" si="5"/>
        <v>-0.5764229062518037</v>
      </c>
      <c r="P72" s="97">
        <f t="shared" si="6"/>
        <v>-0.73923828776021216</v>
      </c>
      <c r="Q72" s="97">
        <f t="shared" si="7"/>
        <v>-1.9048194970694363E-2</v>
      </c>
      <c r="R72" s="97">
        <f t="shared" si="8"/>
        <v>-0.76725515271366695</v>
      </c>
      <c r="S72" s="168">
        <v>1</v>
      </c>
      <c r="T72" s="4"/>
    </row>
    <row r="73" spans="1:20" x14ac:dyDescent="0.35">
      <c r="A73" s="4"/>
      <c r="B73" s="10" t="s">
        <v>7</v>
      </c>
      <c r="C73" s="73" t="s">
        <v>169</v>
      </c>
      <c r="D73" s="49" t="s">
        <v>50</v>
      </c>
      <c r="E73" s="49">
        <v>6.4</v>
      </c>
      <c r="F73" s="49">
        <v>8.1999999999999993</v>
      </c>
      <c r="G73" s="49">
        <v>3.5</v>
      </c>
      <c r="H73" s="49">
        <v>18.100000000000001</v>
      </c>
      <c r="I73" s="49">
        <v>3.8</v>
      </c>
      <c r="J73" s="49">
        <v>21.900000000000002</v>
      </c>
      <c r="K73" s="49">
        <v>0.35359116022099446</v>
      </c>
      <c r="L73" s="49">
        <v>0.45303867403314907</v>
      </c>
      <c r="M73" s="49">
        <v>0.29914529914529914</v>
      </c>
      <c r="N73" s="49">
        <v>0.19337016574585633</v>
      </c>
      <c r="O73" s="97">
        <f t="shared" si="5"/>
        <v>-0.60329085143808436</v>
      </c>
      <c r="P73" s="97">
        <f t="shared" si="6"/>
        <v>-0.18840060287033708</v>
      </c>
      <c r="Q73" s="97">
        <f t="shared" si="7"/>
        <v>-0.8513711857748395</v>
      </c>
      <c r="R73" s="97">
        <f t="shared" si="8"/>
        <v>-1.4282585602189228</v>
      </c>
      <c r="S73" s="168">
        <v>1</v>
      </c>
      <c r="T73" s="4"/>
    </row>
    <row r="74" spans="1:20" x14ac:dyDescent="0.35">
      <c r="A74" s="4"/>
      <c r="B74" s="10" t="s">
        <v>7</v>
      </c>
      <c r="C74" s="73" t="s">
        <v>270</v>
      </c>
      <c r="D74" s="49" t="s">
        <v>50</v>
      </c>
      <c r="E74" s="49">
        <v>5.8</v>
      </c>
      <c r="F74" s="49">
        <v>4.8</v>
      </c>
      <c r="G74" s="49">
        <v>3.3</v>
      </c>
      <c r="H74" s="49">
        <v>13.899999999999999</v>
      </c>
      <c r="I74" s="49">
        <v>2.6</v>
      </c>
      <c r="J74" s="49">
        <v>16.5</v>
      </c>
      <c r="K74" s="49">
        <v>0.41726618705035973</v>
      </c>
      <c r="L74" s="49">
        <v>0.34532374100719426</v>
      </c>
      <c r="M74" s="49">
        <v>0.40740740740740738</v>
      </c>
      <c r="N74" s="49">
        <v>0.23741007194244607</v>
      </c>
      <c r="O74" s="97">
        <f t="shared" si="5"/>
        <v>-0.33400614412601931</v>
      </c>
      <c r="P74" s="97">
        <f t="shared" si="6"/>
        <v>-0.63965849560895882</v>
      </c>
      <c r="Q74" s="97">
        <f t="shared" si="7"/>
        <v>-0.3746934494414107</v>
      </c>
      <c r="R74" s="97">
        <f t="shared" si="8"/>
        <v>-1.1669315326455867</v>
      </c>
      <c r="S74" s="168">
        <v>1</v>
      </c>
      <c r="T74" s="4"/>
    </row>
    <row r="75" spans="1:20" x14ac:dyDescent="0.35">
      <c r="A75" s="4"/>
      <c r="B75" s="10" t="s">
        <v>7</v>
      </c>
      <c r="C75" s="73" t="s">
        <v>270</v>
      </c>
      <c r="D75" s="49" t="s">
        <v>50</v>
      </c>
      <c r="E75" s="49">
        <v>6.2</v>
      </c>
      <c r="F75" s="49">
        <v>5.6</v>
      </c>
      <c r="G75" s="49">
        <v>4.8</v>
      </c>
      <c r="H75" s="49">
        <v>16.600000000000001</v>
      </c>
      <c r="I75" s="49">
        <v>2.8</v>
      </c>
      <c r="J75" s="49">
        <v>19.400000000000002</v>
      </c>
      <c r="K75" s="49">
        <v>0.37349397590361444</v>
      </c>
      <c r="L75" s="49">
        <v>0.33734939759036142</v>
      </c>
      <c r="M75" s="49">
        <v>0.46153846153846156</v>
      </c>
      <c r="N75" s="49">
        <v>0.28915662650602408</v>
      </c>
      <c r="O75" s="97">
        <f t="shared" si="5"/>
        <v>-0.51725651409628115</v>
      </c>
      <c r="P75" s="97">
        <f t="shared" si="6"/>
        <v>-0.67512867505726715</v>
      </c>
      <c r="Q75" s="97">
        <f t="shared" si="7"/>
        <v>-0.15415067982725822</v>
      </c>
      <c r="R75" s="97">
        <f t="shared" si="8"/>
        <v>-0.89948361355777373</v>
      </c>
      <c r="S75" s="168">
        <v>1</v>
      </c>
      <c r="T75" s="4"/>
    </row>
    <row r="76" spans="1:20" x14ac:dyDescent="0.35">
      <c r="A76" s="4"/>
      <c r="B76" s="10" t="s">
        <v>7</v>
      </c>
      <c r="C76" s="73" t="s">
        <v>270</v>
      </c>
      <c r="D76" s="49" t="s">
        <v>50</v>
      </c>
      <c r="E76" s="49">
        <v>5.3</v>
      </c>
      <c r="F76" s="49">
        <v>5.5</v>
      </c>
      <c r="G76" s="49">
        <v>4.4000000000000004</v>
      </c>
      <c r="H76" s="49">
        <v>15.200000000000001</v>
      </c>
      <c r="I76" s="49">
        <v>3.1</v>
      </c>
      <c r="J76" s="49">
        <v>18.3</v>
      </c>
      <c r="K76" s="49">
        <v>0.34868421052631576</v>
      </c>
      <c r="L76" s="49">
        <v>0.36184210526315785</v>
      </c>
      <c r="M76" s="49">
        <v>0.44444444444444448</v>
      </c>
      <c r="N76" s="49">
        <v>0.28947368421052633</v>
      </c>
      <c r="O76" s="97">
        <f t="shared" si="5"/>
        <v>-0.62482793658246827</v>
      </c>
      <c r="P76" s="97">
        <f t="shared" si="6"/>
        <v>-0.56737779327091209</v>
      </c>
      <c r="Q76" s="97">
        <f t="shared" si="7"/>
        <v>-0.22314355131420971</v>
      </c>
      <c r="R76" s="97">
        <f t="shared" si="8"/>
        <v>-0.89794159320595845</v>
      </c>
      <c r="S76" s="168">
        <v>1</v>
      </c>
      <c r="T76" s="4"/>
    </row>
    <row r="77" spans="1:20" x14ac:dyDescent="0.35">
      <c r="A77" s="4"/>
      <c r="B77" s="10" t="s">
        <v>7</v>
      </c>
      <c r="C77" s="73" t="s">
        <v>270</v>
      </c>
      <c r="D77" s="49" t="s">
        <v>50</v>
      </c>
      <c r="E77" s="49">
        <v>6.5</v>
      </c>
      <c r="F77" s="49">
        <v>7</v>
      </c>
      <c r="G77" s="49">
        <v>3</v>
      </c>
      <c r="H77" s="49">
        <v>16.5</v>
      </c>
      <c r="I77" s="49">
        <v>3.5</v>
      </c>
      <c r="J77" s="49">
        <v>20</v>
      </c>
      <c r="K77" s="49">
        <v>0.39393939393939392</v>
      </c>
      <c r="L77" s="49">
        <v>0.42424242424242425</v>
      </c>
      <c r="M77" s="49">
        <v>0.3</v>
      </c>
      <c r="N77" s="49">
        <v>0.18181818181818182</v>
      </c>
      <c r="O77" s="97">
        <f t="shared" si="5"/>
        <v>-0.43078291609245439</v>
      </c>
      <c r="P77" s="97">
        <f t="shared" si="6"/>
        <v>-0.30538164955118174</v>
      </c>
      <c r="Q77" s="97">
        <f t="shared" si="7"/>
        <v>-0.84729786038720356</v>
      </c>
      <c r="R77" s="97">
        <f t="shared" si="8"/>
        <v>-1.5040773967762739</v>
      </c>
      <c r="S77" s="168">
        <v>1</v>
      </c>
      <c r="T77" s="4"/>
    </row>
    <row r="78" spans="1:20" x14ac:dyDescent="0.35">
      <c r="A78" s="4"/>
      <c r="B78" s="10" t="s">
        <v>7</v>
      </c>
      <c r="C78" s="73" t="s">
        <v>106</v>
      </c>
      <c r="D78" s="49" t="s">
        <v>51</v>
      </c>
      <c r="E78" s="49">
        <v>7.3</v>
      </c>
      <c r="F78" s="49">
        <v>6</v>
      </c>
      <c r="G78" s="49">
        <v>6.4</v>
      </c>
      <c r="H78" s="49">
        <v>19.700000000000003</v>
      </c>
      <c r="I78" s="49">
        <v>4.9000000000000004</v>
      </c>
      <c r="J78" s="49">
        <v>24.6</v>
      </c>
      <c r="K78" s="49">
        <v>0.37055837563451771</v>
      </c>
      <c r="L78" s="49">
        <v>0.3045685279187817</v>
      </c>
      <c r="M78" s="49">
        <v>0.5161290322580645</v>
      </c>
      <c r="N78" s="49">
        <v>0.32487309644670048</v>
      </c>
      <c r="O78" s="97">
        <f t="shared" si="5"/>
        <v>-0.529822124456646</v>
      </c>
      <c r="P78" s="97">
        <f t="shared" si="6"/>
        <v>-0.82563636360602433</v>
      </c>
      <c r="Q78" s="97">
        <f t="shared" si="7"/>
        <v>6.4538521137571164E-2</v>
      </c>
      <c r="R78" s="97">
        <f t="shared" si="8"/>
        <v>-0.73146604486208211</v>
      </c>
      <c r="S78" s="168">
        <v>2</v>
      </c>
      <c r="T78" s="4"/>
    </row>
    <row r="79" spans="1:20" x14ac:dyDescent="0.35">
      <c r="A79" s="4"/>
      <c r="B79" s="10" t="s">
        <v>7</v>
      </c>
      <c r="C79" s="73" t="s">
        <v>106</v>
      </c>
      <c r="D79" s="49" t="s">
        <v>51</v>
      </c>
      <c r="E79" s="49">
        <v>7</v>
      </c>
      <c r="F79" s="49">
        <v>7</v>
      </c>
      <c r="G79" s="49">
        <v>5</v>
      </c>
      <c r="H79" s="49">
        <v>19</v>
      </c>
      <c r="I79" s="49">
        <v>6</v>
      </c>
      <c r="J79" s="49">
        <v>25</v>
      </c>
      <c r="K79" s="49">
        <v>0.36842105263157893</v>
      </c>
      <c r="L79" s="49">
        <v>0.36842105263157893</v>
      </c>
      <c r="M79" s="49">
        <v>0.41666666666666669</v>
      </c>
      <c r="N79" s="49">
        <v>0.26315789473684209</v>
      </c>
      <c r="O79" s="97">
        <f t="shared" si="5"/>
        <v>-0.5389965007326869</v>
      </c>
      <c r="P79" s="97">
        <f t="shared" si="6"/>
        <v>-0.5389965007326869</v>
      </c>
      <c r="Q79" s="97">
        <f t="shared" si="7"/>
        <v>-0.33647223662121273</v>
      </c>
      <c r="R79" s="97">
        <f t="shared" si="8"/>
        <v>-1.0296194171811583</v>
      </c>
      <c r="S79" s="168">
        <v>2</v>
      </c>
      <c r="T79" s="4"/>
    </row>
    <row r="80" spans="1:20" x14ac:dyDescent="0.35">
      <c r="A80" s="4"/>
      <c r="B80" s="10" t="s">
        <v>7</v>
      </c>
      <c r="C80" s="73" t="s">
        <v>106</v>
      </c>
      <c r="D80" s="49" t="s">
        <v>51</v>
      </c>
      <c r="E80" s="49">
        <v>6.5</v>
      </c>
      <c r="F80" s="49">
        <v>5.2</v>
      </c>
      <c r="G80" s="49">
        <v>6.2</v>
      </c>
      <c r="H80" s="49">
        <v>17.899999999999999</v>
      </c>
      <c r="I80" s="49">
        <v>5</v>
      </c>
      <c r="J80" s="49">
        <v>22.9</v>
      </c>
      <c r="K80" s="49">
        <v>0.36312849162011174</v>
      </c>
      <c r="L80" s="49">
        <v>0.29050279329608941</v>
      </c>
      <c r="M80" s="49">
        <v>0.54385964912280704</v>
      </c>
      <c r="N80" s="49">
        <v>0.34636871508379891</v>
      </c>
      <c r="O80" s="97">
        <f t="shared" si="5"/>
        <v>-0.56181117849885831</v>
      </c>
      <c r="P80" s="97">
        <f t="shared" si="6"/>
        <v>-0.89294336787716377</v>
      </c>
      <c r="Q80" s="97">
        <f t="shared" si="7"/>
        <v>0.17589066646366439</v>
      </c>
      <c r="R80" s="97">
        <f t="shared" si="8"/>
        <v>-0.63503954975266452</v>
      </c>
      <c r="S80" s="168">
        <v>2</v>
      </c>
      <c r="T80" s="4"/>
    </row>
    <row r="81" spans="1:20" x14ac:dyDescent="0.35">
      <c r="A81" s="4"/>
      <c r="B81" s="10" t="s">
        <v>7</v>
      </c>
      <c r="C81" s="73" t="s">
        <v>106</v>
      </c>
      <c r="D81" s="49" t="s">
        <v>51</v>
      </c>
      <c r="E81" s="49">
        <v>6.5</v>
      </c>
      <c r="F81" s="49">
        <v>5.7</v>
      </c>
      <c r="G81" s="49">
        <v>5.5</v>
      </c>
      <c r="H81" s="49">
        <v>17.7</v>
      </c>
      <c r="I81" s="49">
        <v>4.0999999999999996</v>
      </c>
      <c r="J81" s="49">
        <v>21.799999999999997</v>
      </c>
      <c r="K81" s="49">
        <v>0.3672316384180791</v>
      </c>
      <c r="L81" s="49">
        <v>0.32203389830508478</v>
      </c>
      <c r="M81" s="49">
        <v>0.4910714285714286</v>
      </c>
      <c r="N81" s="49">
        <v>0.31073446327683618</v>
      </c>
      <c r="O81" s="97">
        <f t="shared" si="5"/>
        <v>-0.54411160139945736</v>
      </c>
      <c r="P81" s="97">
        <f t="shared" si="6"/>
        <v>-0.74444047494749566</v>
      </c>
      <c r="Q81" s="97">
        <f t="shared" si="7"/>
        <v>-3.5718082602079114E-2</v>
      </c>
      <c r="R81" s="97">
        <f t="shared" si="8"/>
        <v>-0.79668785950078547</v>
      </c>
      <c r="S81" s="168">
        <v>2</v>
      </c>
      <c r="T81" s="4"/>
    </row>
    <row r="82" spans="1:20" x14ac:dyDescent="0.35">
      <c r="A82" s="4"/>
      <c r="B82" s="10" t="s">
        <v>7</v>
      </c>
      <c r="C82" s="73" t="s">
        <v>106</v>
      </c>
      <c r="D82" s="49" t="s">
        <v>51</v>
      </c>
      <c r="E82" s="49">
        <v>7.5</v>
      </c>
      <c r="F82" s="49">
        <v>5.8</v>
      </c>
      <c r="G82" s="49">
        <v>6.1</v>
      </c>
      <c r="H82" s="49">
        <v>19.399999999999999</v>
      </c>
      <c r="I82" s="49">
        <v>3.7</v>
      </c>
      <c r="J82" s="49">
        <v>23.099999999999998</v>
      </c>
      <c r="K82" s="49">
        <v>0.38659793814432991</v>
      </c>
      <c r="L82" s="49">
        <v>0.29896907216494845</v>
      </c>
      <c r="M82" s="49">
        <v>0.51260504201680679</v>
      </c>
      <c r="N82" s="49">
        <v>0.31443298969072164</v>
      </c>
      <c r="O82" s="97">
        <f t="shared" si="5"/>
        <v>-0.461635379575219</v>
      </c>
      <c r="P82" s="97">
        <f t="shared" si="6"/>
        <v>-0.85221187518963259</v>
      </c>
      <c r="Q82" s="97">
        <f t="shared" si="7"/>
        <v>5.0430853626892119E-2</v>
      </c>
      <c r="R82" s="97">
        <f t="shared" si="8"/>
        <v>-0.77947526404844258</v>
      </c>
      <c r="S82" s="168">
        <v>2</v>
      </c>
      <c r="T82" s="4"/>
    </row>
    <row r="83" spans="1:20" x14ac:dyDescent="0.35">
      <c r="A83" s="4"/>
      <c r="B83" s="10" t="s">
        <v>7</v>
      </c>
      <c r="C83" s="73" t="s">
        <v>257</v>
      </c>
      <c r="D83" s="49" t="s">
        <v>51</v>
      </c>
      <c r="E83" s="49">
        <v>6.7</v>
      </c>
      <c r="F83" s="49">
        <v>5.6</v>
      </c>
      <c r="G83" s="49">
        <v>5.4</v>
      </c>
      <c r="H83" s="49">
        <v>17.700000000000003</v>
      </c>
      <c r="I83" s="49">
        <v>3.5</v>
      </c>
      <c r="J83" s="49">
        <v>21.200000000000003</v>
      </c>
      <c r="K83" s="49">
        <v>0.37853107344632764</v>
      </c>
      <c r="L83" s="49">
        <v>0.31638418079096037</v>
      </c>
      <c r="M83" s="49">
        <v>0.49090909090909096</v>
      </c>
      <c r="N83" s="49">
        <v>0.30508474576271183</v>
      </c>
      <c r="O83" s="97">
        <f t="shared" si="5"/>
        <v>-0.49578774640145029</v>
      </c>
      <c r="P83" s="97">
        <f t="shared" si="6"/>
        <v>-0.77043885486159214</v>
      </c>
      <c r="Q83" s="97">
        <f t="shared" si="7"/>
        <v>-3.6367644170874604E-2</v>
      </c>
      <c r="R83" s="97">
        <f t="shared" si="8"/>
        <v>-0.82320030880814321</v>
      </c>
      <c r="S83" s="168">
        <v>2</v>
      </c>
      <c r="T83" s="4"/>
    </row>
    <row r="84" spans="1:20" x14ac:dyDescent="0.35">
      <c r="A84" s="4"/>
      <c r="B84" s="10" t="s">
        <v>7</v>
      </c>
      <c r="C84" s="73" t="s">
        <v>257</v>
      </c>
      <c r="D84" s="49" t="s">
        <v>51</v>
      </c>
      <c r="E84" s="49">
        <v>6.8</v>
      </c>
      <c r="F84" s="49">
        <v>6.4</v>
      </c>
      <c r="G84" s="49">
        <v>4.9000000000000004</v>
      </c>
      <c r="H84" s="49">
        <v>18.100000000000001</v>
      </c>
      <c r="I84" s="49">
        <v>4.7</v>
      </c>
      <c r="J84" s="49">
        <v>22.8</v>
      </c>
      <c r="K84" s="49">
        <v>0.37569060773480661</v>
      </c>
      <c r="L84" s="49">
        <v>0.35359116022099446</v>
      </c>
      <c r="M84" s="49">
        <v>0.4336283185840708</v>
      </c>
      <c r="N84" s="49">
        <v>0.27071823204419887</v>
      </c>
      <c r="O84" s="97">
        <f t="shared" si="5"/>
        <v>-0.50788011353623397</v>
      </c>
      <c r="P84" s="97">
        <f t="shared" si="6"/>
        <v>-0.60329085143808436</v>
      </c>
      <c r="Q84" s="97">
        <f t="shared" si="7"/>
        <v>-0.26706278524904525</v>
      </c>
      <c r="R84" s="97">
        <f t="shared" si="8"/>
        <v>-0.99098162447574434</v>
      </c>
      <c r="S84" s="168">
        <v>2</v>
      </c>
      <c r="T84" s="4"/>
    </row>
    <row r="85" spans="1:20" x14ac:dyDescent="0.35">
      <c r="A85" s="4"/>
      <c r="B85" s="10" t="s">
        <v>7</v>
      </c>
      <c r="C85" s="73" t="s">
        <v>257</v>
      </c>
      <c r="D85" s="49" t="s">
        <v>51</v>
      </c>
      <c r="E85" s="49">
        <v>6.2</v>
      </c>
      <c r="F85" s="49">
        <v>6.5</v>
      </c>
      <c r="G85" s="49">
        <v>4.7</v>
      </c>
      <c r="H85" s="49">
        <v>17.399999999999999</v>
      </c>
      <c r="I85" s="49">
        <v>2.5</v>
      </c>
      <c r="J85" s="49">
        <v>19.899999999999999</v>
      </c>
      <c r="K85" s="49">
        <v>0.35632183908045983</v>
      </c>
      <c r="L85" s="49">
        <v>0.37356321839080464</v>
      </c>
      <c r="M85" s="49">
        <v>0.41964285714285721</v>
      </c>
      <c r="N85" s="49">
        <v>0.27011494252873569</v>
      </c>
      <c r="O85" s="97">
        <f t="shared" si="5"/>
        <v>-0.59136448625000249</v>
      </c>
      <c r="P85" s="97">
        <f t="shared" si="6"/>
        <v>-0.51696061233350643</v>
      </c>
      <c r="Q85" s="97">
        <f t="shared" si="7"/>
        <v>-0.32423966818557826</v>
      </c>
      <c r="R85" s="97">
        <f t="shared" si="8"/>
        <v>-0.99403948474853232</v>
      </c>
      <c r="S85" s="168">
        <v>2</v>
      </c>
      <c r="T85" s="4"/>
    </row>
    <row r="86" spans="1:20" x14ac:dyDescent="0.35">
      <c r="A86" s="4"/>
      <c r="B86" s="10" t="s">
        <v>7</v>
      </c>
      <c r="C86" s="73" t="s">
        <v>257</v>
      </c>
      <c r="D86" s="49" t="s">
        <v>51</v>
      </c>
      <c r="E86" s="49">
        <v>7.5</v>
      </c>
      <c r="F86" s="49">
        <v>5.2</v>
      </c>
      <c r="G86" s="49">
        <v>6.7</v>
      </c>
      <c r="H86" s="49">
        <v>19.399999999999999</v>
      </c>
      <c r="I86" s="49">
        <v>3.3</v>
      </c>
      <c r="J86" s="49">
        <v>22.7</v>
      </c>
      <c r="K86" s="49">
        <v>0.38659793814432991</v>
      </c>
      <c r="L86" s="49">
        <v>0.26804123711340211</v>
      </c>
      <c r="M86" s="49">
        <v>0.56302521008403361</v>
      </c>
      <c r="N86" s="49">
        <v>0.34536082474226809</v>
      </c>
      <c r="O86" s="97">
        <f t="shared" si="5"/>
        <v>-0.461635379575219</v>
      </c>
      <c r="P86" s="97">
        <f t="shared" si="6"/>
        <v>-1.0045833390198331</v>
      </c>
      <c r="Q86" s="97">
        <f t="shared" si="7"/>
        <v>0.25344890080953875</v>
      </c>
      <c r="R86" s="97">
        <f t="shared" si="8"/>
        <v>-0.63949446706762492</v>
      </c>
      <c r="S86" s="168">
        <v>2</v>
      </c>
      <c r="T86" s="4"/>
    </row>
    <row r="87" spans="1:20" x14ac:dyDescent="0.35">
      <c r="A87" s="4"/>
      <c r="B87" s="10" t="s">
        <v>7</v>
      </c>
      <c r="C87" s="73" t="s">
        <v>257</v>
      </c>
      <c r="D87" s="49" t="s">
        <v>51</v>
      </c>
      <c r="E87" s="49">
        <v>6.5</v>
      </c>
      <c r="F87" s="49">
        <v>5</v>
      </c>
      <c r="G87" s="49">
        <v>7.1</v>
      </c>
      <c r="H87" s="49">
        <v>18.600000000000001</v>
      </c>
      <c r="I87" s="49">
        <v>4.3</v>
      </c>
      <c r="J87" s="49">
        <v>22.900000000000002</v>
      </c>
      <c r="K87" s="49">
        <v>0.34946236559139782</v>
      </c>
      <c r="L87" s="49">
        <v>0.26881720430107525</v>
      </c>
      <c r="M87" s="49">
        <v>0.58677685950413216</v>
      </c>
      <c r="N87" s="49">
        <v>0.38172043010752682</v>
      </c>
      <c r="O87" s="97">
        <f t="shared" si="5"/>
        <v>-0.62140327570110421</v>
      </c>
      <c r="P87" s="97">
        <f t="shared" si="6"/>
        <v>-1.000631880307906</v>
      </c>
      <c r="Q87" s="97">
        <f t="shared" si="7"/>
        <v>0.35065687161316916</v>
      </c>
      <c r="R87" s="97">
        <f t="shared" si="8"/>
        <v>-0.482252251321935</v>
      </c>
      <c r="S87" s="168">
        <v>2</v>
      </c>
      <c r="T87" s="4"/>
    </row>
    <row r="88" spans="1:20" x14ac:dyDescent="0.35">
      <c r="A88" s="4"/>
      <c r="B88" s="10" t="s">
        <v>7</v>
      </c>
      <c r="C88" s="73" t="s">
        <v>258</v>
      </c>
      <c r="D88" s="49" t="s">
        <v>51</v>
      </c>
      <c r="E88" s="49">
        <v>7.5</v>
      </c>
      <c r="F88" s="49">
        <v>6.5</v>
      </c>
      <c r="G88" s="49">
        <v>5.2</v>
      </c>
      <c r="H88" s="49">
        <v>19.2</v>
      </c>
      <c r="I88" s="49">
        <v>3.8</v>
      </c>
      <c r="J88" s="49">
        <v>23</v>
      </c>
      <c r="K88" s="49">
        <v>0.390625</v>
      </c>
      <c r="L88" s="49">
        <v>0.33854166666666669</v>
      </c>
      <c r="M88" s="49">
        <v>0.44444444444444448</v>
      </c>
      <c r="N88" s="49">
        <v>0.27083333333333337</v>
      </c>
      <c r="O88" s="97">
        <f t="shared" si="5"/>
        <v>-0.44468582126144557</v>
      </c>
      <c r="P88" s="97">
        <f t="shared" si="6"/>
        <v>-0.66979981656295395</v>
      </c>
      <c r="Q88" s="97">
        <f t="shared" si="7"/>
        <v>-0.22314355131420971</v>
      </c>
      <c r="R88" s="97">
        <f t="shared" si="8"/>
        <v>-0.99039870402787678</v>
      </c>
      <c r="S88" s="168">
        <v>2</v>
      </c>
      <c r="T88" s="4"/>
    </row>
    <row r="89" spans="1:20" x14ac:dyDescent="0.35">
      <c r="A89" s="4"/>
      <c r="B89" s="10" t="s">
        <v>7</v>
      </c>
      <c r="C89" s="73" t="s">
        <v>258</v>
      </c>
      <c r="D89" s="49" t="s">
        <v>51</v>
      </c>
      <c r="E89" s="49">
        <v>6.7</v>
      </c>
      <c r="F89" s="49">
        <v>5.2</v>
      </c>
      <c r="G89" s="49">
        <v>6.2</v>
      </c>
      <c r="H89" s="49">
        <v>18.100000000000001</v>
      </c>
      <c r="I89" s="49">
        <v>2.5</v>
      </c>
      <c r="J89" s="49">
        <v>20.6</v>
      </c>
      <c r="K89" s="49">
        <v>0.37016574585635359</v>
      </c>
      <c r="L89" s="49">
        <v>0.287292817679558</v>
      </c>
      <c r="M89" s="49">
        <v>0.54385964912280704</v>
      </c>
      <c r="N89" s="49">
        <v>0.34254143646408836</v>
      </c>
      <c r="O89" s="97">
        <f t="shared" si="5"/>
        <v>-0.53150582900352927</v>
      </c>
      <c r="P89" s="97">
        <f t="shared" si="6"/>
        <v>-0.90856868578024497</v>
      </c>
      <c r="Q89" s="97">
        <f t="shared" si="7"/>
        <v>0.17589066646366439</v>
      </c>
      <c r="R89" s="97">
        <f t="shared" si="8"/>
        <v>-0.65198910806643795</v>
      </c>
      <c r="S89" s="168">
        <v>2</v>
      </c>
      <c r="T89" s="4"/>
    </row>
    <row r="90" spans="1:20" x14ac:dyDescent="0.35">
      <c r="A90" s="4"/>
      <c r="B90" s="10" t="s">
        <v>7</v>
      </c>
      <c r="C90" s="73" t="s">
        <v>258</v>
      </c>
      <c r="D90" s="49" t="s">
        <v>51</v>
      </c>
      <c r="E90" s="49">
        <v>7</v>
      </c>
      <c r="F90" s="49">
        <v>5</v>
      </c>
      <c r="G90" s="49">
        <v>5.7</v>
      </c>
      <c r="H90" s="49">
        <v>17.7</v>
      </c>
      <c r="I90" s="49">
        <v>3.4</v>
      </c>
      <c r="J90" s="49">
        <v>21.099999999999998</v>
      </c>
      <c r="K90" s="49">
        <v>0.39548022598870058</v>
      </c>
      <c r="L90" s="49">
        <v>0.2824858757062147</v>
      </c>
      <c r="M90" s="49">
        <v>0.53271028037383183</v>
      </c>
      <c r="N90" s="49">
        <v>0.32203389830508478</v>
      </c>
      <c r="O90" s="97">
        <f t="shared" si="5"/>
        <v>-0.42433359241254709</v>
      </c>
      <c r="P90" s="97">
        <f t="shared" si="6"/>
        <v>-0.93216408103044512</v>
      </c>
      <c r="Q90" s="97">
        <f t="shared" si="7"/>
        <v>0.13102826240640439</v>
      </c>
      <c r="R90" s="97">
        <f t="shared" si="8"/>
        <v>-0.74444047494749566</v>
      </c>
      <c r="S90" s="168">
        <v>2</v>
      </c>
      <c r="T90" s="4"/>
    </row>
    <row r="91" spans="1:20" x14ac:dyDescent="0.35">
      <c r="A91" s="4"/>
      <c r="B91" s="10" t="s">
        <v>7</v>
      </c>
      <c r="C91" s="73" t="s">
        <v>258</v>
      </c>
      <c r="D91" s="49" t="s">
        <v>51</v>
      </c>
      <c r="E91" s="49">
        <v>5.9</v>
      </c>
      <c r="F91" s="49">
        <v>5.8</v>
      </c>
      <c r="G91" s="49">
        <v>6.1</v>
      </c>
      <c r="H91" s="49">
        <v>17.799999999999997</v>
      </c>
      <c r="I91" s="49">
        <v>3.3</v>
      </c>
      <c r="J91" s="49">
        <v>21.099999999999998</v>
      </c>
      <c r="K91" s="49">
        <v>0.33146067415730346</v>
      </c>
      <c r="L91" s="49">
        <v>0.3258426966292135</v>
      </c>
      <c r="M91" s="49">
        <v>0.51260504201680679</v>
      </c>
      <c r="N91" s="49">
        <v>0.34269662921348321</v>
      </c>
      <c r="O91" s="97">
        <f t="shared" si="5"/>
        <v>-0.70158604920580958</v>
      </c>
      <c r="P91" s="97">
        <f t="shared" si="6"/>
        <v>-0.72704873223562649</v>
      </c>
      <c r="Q91" s="97">
        <f t="shared" si="7"/>
        <v>5.0430853626892119E-2</v>
      </c>
      <c r="R91" s="97">
        <f t="shared" si="8"/>
        <v>-0.65130007062444462</v>
      </c>
      <c r="S91" s="168">
        <v>2</v>
      </c>
      <c r="T91" s="4"/>
    </row>
    <row r="92" spans="1:20" x14ac:dyDescent="0.35">
      <c r="A92" s="4"/>
      <c r="B92" s="10" t="s">
        <v>7</v>
      </c>
      <c r="C92" s="73" t="s">
        <v>258</v>
      </c>
      <c r="D92" s="49" t="s">
        <v>51</v>
      </c>
      <c r="E92" s="49">
        <v>5.9</v>
      </c>
      <c r="F92" s="49">
        <v>6</v>
      </c>
      <c r="G92" s="49">
        <v>6</v>
      </c>
      <c r="H92" s="49">
        <v>17.899999999999999</v>
      </c>
      <c r="I92" s="49">
        <v>4.8</v>
      </c>
      <c r="J92" s="49">
        <v>22.7</v>
      </c>
      <c r="K92" s="49">
        <v>0.32960893854748607</v>
      </c>
      <c r="L92" s="49">
        <v>0.33519553072625702</v>
      </c>
      <c r="M92" s="49">
        <v>0.5</v>
      </c>
      <c r="N92" s="49">
        <v>0.33519553072625702</v>
      </c>
      <c r="O92" s="97">
        <f t="shared" si="5"/>
        <v>-0.70995429887632633</v>
      </c>
      <c r="P92" s="97">
        <f t="shared" si="6"/>
        <v>-0.68477893088942854</v>
      </c>
      <c r="Q92" s="97">
        <f t="shared" si="7"/>
        <v>0</v>
      </c>
      <c r="R92" s="97">
        <f t="shared" si="8"/>
        <v>-0.68477893088942854</v>
      </c>
      <c r="S92" s="168">
        <v>2</v>
      </c>
      <c r="T92" s="4"/>
    </row>
    <row r="93" spans="1:20" x14ac:dyDescent="0.35">
      <c r="A93" s="4"/>
      <c r="B93" s="10" t="s">
        <v>7</v>
      </c>
      <c r="C93" s="73" t="s">
        <v>259</v>
      </c>
      <c r="D93" s="49" t="s">
        <v>51</v>
      </c>
      <c r="E93" s="49">
        <v>7</v>
      </c>
      <c r="F93" s="49">
        <v>6</v>
      </c>
      <c r="G93" s="49">
        <v>5</v>
      </c>
      <c r="H93" s="49">
        <v>18</v>
      </c>
      <c r="I93" s="49">
        <v>4</v>
      </c>
      <c r="J93" s="49">
        <v>22</v>
      </c>
      <c r="K93" s="49">
        <v>0.3888888888888889</v>
      </c>
      <c r="L93" s="49">
        <v>0.33333333333333331</v>
      </c>
      <c r="M93" s="49">
        <v>0.45454545454545453</v>
      </c>
      <c r="N93" s="49">
        <v>0.27777777777777779</v>
      </c>
      <c r="O93" s="97">
        <f t="shared" si="5"/>
        <v>-0.45198512374305727</v>
      </c>
      <c r="P93" s="97">
        <f t="shared" si="6"/>
        <v>-0.6931471805599454</v>
      </c>
      <c r="Q93" s="97">
        <f t="shared" si="7"/>
        <v>-0.18232155679395459</v>
      </c>
      <c r="R93" s="97">
        <f t="shared" si="8"/>
        <v>-0.95551144502743635</v>
      </c>
      <c r="S93" s="168">
        <v>2</v>
      </c>
      <c r="T93" s="4"/>
    </row>
    <row r="94" spans="1:20" x14ac:dyDescent="0.35">
      <c r="A94" s="4"/>
      <c r="B94" s="10" t="s">
        <v>7</v>
      </c>
      <c r="C94" s="73" t="s">
        <v>259</v>
      </c>
      <c r="D94" s="49" t="s">
        <v>51</v>
      </c>
      <c r="E94" s="49">
        <v>7.7</v>
      </c>
      <c r="F94" s="49">
        <v>6.8</v>
      </c>
      <c r="G94" s="49">
        <v>4.9000000000000004</v>
      </c>
      <c r="H94" s="49">
        <v>19.399999999999999</v>
      </c>
      <c r="I94" s="49">
        <v>6.3</v>
      </c>
      <c r="J94" s="49">
        <v>25.7</v>
      </c>
      <c r="K94" s="49">
        <v>0.39690721649484539</v>
      </c>
      <c r="L94" s="49">
        <v>0.3505154639175258</v>
      </c>
      <c r="M94" s="49">
        <v>0.41880341880341887</v>
      </c>
      <c r="N94" s="49">
        <v>0.25257731958762891</v>
      </c>
      <c r="O94" s="97">
        <f t="shared" si="5"/>
        <v>-0.41836851294407212</v>
      </c>
      <c r="P94" s="97">
        <f t="shared" si="6"/>
        <v>-0.61677420177537112</v>
      </c>
      <c r="Q94" s="97">
        <f t="shared" si="7"/>
        <v>-0.32768740706547977</v>
      </c>
      <c r="R94" s="97">
        <f t="shared" si="8"/>
        <v>-1.0849134443099475</v>
      </c>
      <c r="S94" s="168">
        <v>2</v>
      </c>
      <c r="T94" s="4"/>
    </row>
    <row r="95" spans="1:20" x14ac:dyDescent="0.35">
      <c r="A95" s="4"/>
      <c r="B95" s="10" t="s">
        <v>7</v>
      </c>
      <c r="C95" s="73" t="s">
        <v>259</v>
      </c>
      <c r="D95" s="49" t="s">
        <v>51</v>
      </c>
      <c r="E95" s="49">
        <v>8.1</v>
      </c>
      <c r="F95" s="49">
        <v>8.1999999999999993</v>
      </c>
      <c r="G95" s="49">
        <v>3.7</v>
      </c>
      <c r="H95" s="49">
        <v>19.999999999999996</v>
      </c>
      <c r="I95" s="49">
        <v>3</v>
      </c>
      <c r="J95" s="49">
        <v>22.999999999999996</v>
      </c>
      <c r="K95" s="49">
        <v>0.40500000000000003</v>
      </c>
      <c r="L95" s="49">
        <v>0.41000000000000003</v>
      </c>
      <c r="M95" s="49">
        <v>0.31092436974789922</v>
      </c>
      <c r="N95" s="49">
        <v>0.18500000000000005</v>
      </c>
      <c r="O95" s="97">
        <f t="shared" si="5"/>
        <v>-0.3846743384390906</v>
      </c>
      <c r="P95" s="97">
        <f t="shared" si="6"/>
        <v>-0.36396537720141159</v>
      </c>
      <c r="Q95" s="97">
        <f t="shared" si="7"/>
        <v>-0.79580133462002856</v>
      </c>
      <c r="R95" s="97">
        <f t="shared" si="8"/>
        <v>-1.4828322881625375</v>
      </c>
      <c r="S95" s="168">
        <v>2</v>
      </c>
      <c r="T95" s="4"/>
    </row>
    <row r="96" spans="1:20" x14ac:dyDescent="0.35">
      <c r="A96" s="4"/>
      <c r="B96" s="10" t="s">
        <v>7</v>
      </c>
      <c r="C96" s="73" t="s">
        <v>259</v>
      </c>
      <c r="D96" s="49" t="s">
        <v>51</v>
      </c>
      <c r="E96" s="49">
        <v>7.7</v>
      </c>
      <c r="F96" s="49">
        <v>6.7</v>
      </c>
      <c r="G96" s="49">
        <v>5</v>
      </c>
      <c r="H96" s="49">
        <v>19.399999999999999</v>
      </c>
      <c r="I96" s="49">
        <v>4.7</v>
      </c>
      <c r="J96" s="49">
        <v>24.099999999999998</v>
      </c>
      <c r="K96" s="49">
        <v>0.39690721649484539</v>
      </c>
      <c r="L96" s="49">
        <v>0.34536082474226809</v>
      </c>
      <c r="M96" s="49">
        <v>0.42735042735042739</v>
      </c>
      <c r="N96" s="49">
        <v>0.25773195876288663</v>
      </c>
      <c r="O96" s="97">
        <f t="shared" si="5"/>
        <v>-0.41836851294407212</v>
      </c>
      <c r="P96" s="97">
        <f t="shared" si="6"/>
        <v>-0.63949446706762492</v>
      </c>
      <c r="Q96" s="97">
        <f t="shared" si="7"/>
        <v>-0.29266961396281982</v>
      </c>
      <c r="R96" s="97">
        <f t="shared" si="8"/>
        <v>-1.0577902941478545</v>
      </c>
      <c r="S96" s="168">
        <v>2</v>
      </c>
      <c r="T96" s="4"/>
    </row>
    <row r="97" spans="1:20" x14ac:dyDescent="0.35">
      <c r="A97" s="4"/>
      <c r="B97" s="10" t="s">
        <v>7</v>
      </c>
      <c r="C97" s="73" t="s">
        <v>259</v>
      </c>
      <c r="D97" s="49" t="s">
        <v>51</v>
      </c>
      <c r="E97" s="49">
        <v>7.6</v>
      </c>
      <c r="F97" s="49">
        <v>7.2</v>
      </c>
      <c r="G97" s="49">
        <v>3.9</v>
      </c>
      <c r="H97" s="49">
        <v>18.7</v>
      </c>
      <c r="I97" s="49">
        <v>4</v>
      </c>
      <c r="J97" s="49">
        <v>22.7</v>
      </c>
      <c r="K97" s="49">
        <v>0.40641711229946526</v>
      </c>
      <c r="L97" s="49">
        <v>0.38502673796791448</v>
      </c>
      <c r="M97" s="49">
        <v>0.35135135135135137</v>
      </c>
      <c r="N97" s="49">
        <v>0.20855614973262032</v>
      </c>
      <c r="O97" s="97">
        <f t="shared" si="5"/>
        <v>-0.37879686102600291</v>
      </c>
      <c r="P97" s="97">
        <f t="shared" si="6"/>
        <v>-0.4682660093471947</v>
      </c>
      <c r="Q97" s="97">
        <f t="shared" si="7"/>
        <v>-0.6131044728864089</v>
      </c>
      <c r="R97" s="97">
        <f t="shared" si="8"/>
        <v>-1.3336506276344688</v>
      </c>
      <c r="S97" s="168">
        <v>2</v>
      </c>
      <c r="T97" s="4"/>
    </row>
    <row r="98" spans="1:20" x14ac:dyDescent="0.35">
      <c r="A98" s="4"/>
      <c r="B98" s="10" t="s">
        <v>7</v>
      </c>
      <c r="C98" s="73" t="s">
        <v>260</v>
      </c>
      <c r="D98" s="49" t="s">
        <v>51</v>
      </c>
      <c r="E98" s="49">
        <v>7.2</v>
      </c>
      <c r="F98" s="49">
        <v>6.6</v>
      </c>
      <c r="G98" s="49">
        <v>5.7</v>
      </c>
      <c r="H98" s="49">
        <v>19.5</v>
      </c>
      <c r="I98" s="49">
        <v>3.7</v>
      </c>
      <c r="J98" s="49">
        <v>23.2</v>
      </c>
      <c r="K98" s="49">
        <v>0.36923076923076925</v>
      </c>
      <c r="L98" s="49">
        <v>0.33846153846153842</v>
      </c>
      <c r="M98" s="49">
        <v>0.46341463414634143</v>
      </c>
      <c r="N98" s="49">
        <v>0.29230769230769232</v>
      </c>
      <c r="O98" s="97">
        <f t="shared" si="5"/>
        <v>-0.53551823635636209</v>
      </c>
      <c r="P98" s="97">
        <f t="shared" si="6"/>
        <v>-0.67015766233524676</v>
      </c>
      <c r="Q98" s="97">
        <f t="shared" si="7"/>
        <v>-0.1466034741918755</v>
      </c>
      <c r="R98" s="97">
        <f t="shared" si="8"/>
        <v>-0.88420241732265437</v>
      </c>
      <c r="S98" s="168">
        <v>2</v>
      </c>
      <c r="T98" s="4"/>
    </row>
    <row r="99" spans="1:20" x14ac:dyDescent="0.35">
      <c r="A99" s="4"/>
      <c r="B99" s="10" t="s">
        <v>7</v>
      </c>
      <c r="C99" s="73" t="s">
        <v>260</v>
      </c>
      <c r="D99" s="49" t="s">
        <v>51</v>
      </c>
      <c r="E99" s="49">
        <v>7</v>
      </c>
      <c r="F99" s="49">
        <v>6</v>
      </c>
      <c r="G99" s="49">
        <v>5.7</v>
      </c>
      <c r="H99" s="49">
        <v>18.7</v>
      </c>
      <c r="I99" s="49">
        <v>4.7</v>
      </c>
      <c r="J99" s="49">
        <v>23.4</v>
      </c>
      <c r="K99" s="49">
        <v>0.37433155080213903</v>
      </c>
      <c r="L99" s="49">
        <v>0.32085561497326204</v>
      </c>
      <c r="M99" s="49">
        <v>0.48717948717948723</v>
      </c>
      <c r="N99" s="49">
        <v>0.30481283422459893</v>
      </c>
      <c r="O99" s="97">
        <f t="shared" si="5"/>
        <v>-0.51367869274839717</v>
      </c>
      <c r="P99" s="97">
        <f t="shared" si="6"/>
        <v>-0.74984252423649056</v>
      </c>
      <c r="Q99" s="97">
        <f t="shared" si="7"/>
        <v>-5.1293294387550349E-2</v>
      </c>
      <c r="R99" s="97">
        <f t="shared" si="8"/>
        <v>-0.82448318262103226</v>
      </c>
      <c r="S99" s="168">
        <v>2</v>
      </c>
      <c r="T99" s="4"/>
    </row>
    <row r="100" spans="1:20" x14ac:dyDescent="0.35">
      <c r="A100" s="4"/>
      <c r="B100" s="10" t="s">
        <v>7</v>
      </c>
      <c r="C100" s="73" t="s">
        <v>260</v>
      </c>
      <c r="D100" s="49" t="s">
        <v>51</v>
      </c>
      <c r="E100" s="49">
        <v>6.5</v>
      </c>
      <c r="F100" s="49">
        <v>7.2</v>
      </c>
      <c r="G100" s="49">
        <v>4</v>
      </c>
      <c r="H100" s="49">
        <v>17.7</v>
      </c>
      <c r="I100" s="49">
        <v>3.6</v>
      </c>
      <c r="J100" s="49">
        <v>21.3</v>
      </c>
      <c r="K100" s="49">
        <v>0.3672316384180791</v>
      </c>
      <c r="L100" s="49">
        <v>0.40677966101694918</v>
      </c>
      <c r="M100" s="49">
        <v>0.35714285714285715</v>
      </c>
      <c r="N100" s="49">
        <v>0.22598870056497175</v>
      </c>
      <c r="O100" s="97">
        <f t="shared" si="5"/>
        <v>-0.54411160139945736</v>
      </c>
      <c r="P100" s="97">
        <f t="shared" si="6"/>
        <v>-0.37729423114146787</v>
      </c>
      <c r="Q100" s="97">
        <f t="shared" si="7"/>
        <v>-0.58778666490211895</v>
      </c>
      <c r="R100" s="97">
        <f t="shared" si="8"/>
        <v>-1.2311014717141886</v>
      </c>
      <c r="S100" s="168">
        <v>2</v>
      </c>
      <c r="T100" s="4"/>
    </row>
    <row r="101" spans="1:20" x14ac:dyDescent="0.35">
      <c r="A101" s="4"/>
      <c r="B101" s="10" t="s">
        <v>7</v>
      </c>
      <c r="C101" s="73" t="s">
        <v>260</v>
      </c>
      <c r="D101" s="49" t="s">
        <v>51</v>
      </c>
      <c r="E101" s="49">
        <v>6.8</v>
      </c>
      <c r="F101" s="49">
        <v>6.6</v>
      </c>
      <c r="G101" s="49">
        <v>5.5</v>
      </c>
      <c r="H101" s="49">
        <v>18.899999999999999</v>
      </c>
      <c r="I101" s="49">
        <v>3</v>
      </c>
      <c r="J101" s="49">
        <v>21.9</v>
      </c>
      <c r="K101" s="49">
        <v>0.35978835978835982</v>
      </c>
      <c r="L101" s="49">
        <v>0.34920634920634919</v>
      </c>
      <c r="M101" s="49">
        <v>0.45454545454545459</v>
      </c>
      <c r="N101" s="49">
        <v>0.29100529100529104</v>
      </c>
      <c r="O101" s="97">
        <f t="shared" si="5"/>
        <v>-0.57628284042063438</v>
      </c>
      <c r="P101" s="97">
        <f t="shared" si="6"/>
        <v>-0.62252961334599211</v>
      </c>
      <c r="Q101" s="97">
        <f t="shared" si="7"/>
        <v>-0.18232155679395445</v>
      </c>
      <c r="R101" s="97">
        <f t="shared" si="8"/>
        <v>-0.89050661471844028</v>
      </c>
      <c r="S101" s="168">
        <v>2</v>
      </c>
      <c r="T101" s="4"/>
    </row>
    <row r="102" spans="1:20" x14ac:dyDescent="0.35">
      <c r="A102" s="4"/>
      <c r="B102" s="10" t="s">
        <v>7</v>
      </c>
      <c r="C102" s="73" t="s">
        <v>260</v>
      </c>
      <c r="D102" s="49" t="s">
        <v>51</v>
      </c>
      <c r="E102" s="49">
        <v>6.5</v>
      </c>
      <c r="F102" s="49">
        <v>5</v>
      </c>
      <c r="G102" s="49">
        <v>6.8</v>
      </c>
      <c r="H102" s="49">
        <v>18.3</v>
      </c>
      <c r="I102" s="49">
        <v>4.2</v>
      </c>
      <c r="J102" s="49">
        <v>22.5</v>
      </c>
      <c r="K102" s="49">
        <v>0.3551912568306011</v>
      </c>
      <c r="L102" s="49">
        <v>0.27322404371584696</v>
      </c>
      <c r="M102" s="49">
        <v>0.57627118644067787</v>
      </c>
      <c r="N102" s="49">
        <v>0.37158469945355188</v>
      </c>
      <c r="O102" s="97">
        <f t="shared" si="5"/>
        <v>-0.59629735457002775</v>
      </c>
      <c r="P102" s="97">
        <f t="shared" si="6"/>
        <v>-0.97832612279360787</v>
      </c>
      <c r="Q102" s="97">
        <f t="shared" si="7"/>
        <v>0.30748469974796022</v>
      </c>
      <c r="R102" s="97">
        <f t="shared" si="8"/>
        <v>-0.52542442318714355</v>
      </c>
      <c r="S102" s="168">
        <v>2</v>
      </c>
      <c r="T102" s="4"/>
    </row>
    <row r="103" spans="1:20" x14ac:dyDescent="0.35">
      <c r="A103" s="4"/>
      <c r="B103" s="10" t="s">
        <v>7</v>
      </c>
      <c r="C103" s="73" t="s">
        <v>261</v>
      </c>
      <c r="D103" s="49" t="s">
        <v>51</v>
      </c>
      <c r="E103" s="49">
        <v>7.4</v>
      </c>
      <c r="F103" s="49">
        <v>5</v>
      </c>
      <c r="G103" s="49">
        <v>6.4</v>
      </c>
      <c r="H103" s="49">
        <v>18.8</v>
      </c>
      <c r="I103" s="49">
        <v>4.3</v>
      </c>
      <c r="J103" s="49">
        <v>23.1</v>
      </c>
      <c r="K103" s="49">
        <v>0.39361702127659576</v>
      </c>
      <c r="L103" s="49">
        <v>0.26595744680851063</v>
      </c>
      <c r="M103" s="49">
        <v>0.56140350877192979</v>
      </c>
      <c r="N103" s="49">
        <v>0.34042553191489361</v>
      </c>
      <c r="O103" s="97">
        <f t="shared" si="5"/>
        <v>-0.4321333551903257</v>
      </c>
      <c r="P103" s="97">
        <f t="shared" si="6"/>
        <v>-1.0152306797290587</v>
      </c>
      <c r="Q103" s="97">
        <f t="shared" si="7"/>
        <v>0.24686007793152565</v>
      </c>
      <c r="R103" s="97">
        <f t="shared" si="8"/>
        <v>-0.66139848224536502</v>
      </c>
      <c r="S103" s="168">
        <v>2</v>
      </c>
      <c r="T103" s="4"/>
    </row>
    <row r="104" spans="1:20" x14ac:dyDescent="0.35">
      <c r="A104" s="4"/>
      <c r="B104" s="10" t="s">
        <v>7</v>
      </c>
      <c r="C104" s="73" t="s">
        <v>261</v>
      </c>
      <c r="D104" s="49" t="s">
        <v>51</v>
      </c>
      <c r="E104" s="49">
        <v>8.5</v>
      </c>
      <c r="F104" s="49">
        <v>5.7</v>
      </c>
      <c r="G104" s="49">
        <v>5.4</v>
      </c>
      <c r="H104" s="49">
        <v>19.600000000000001</v>
      </c>
      <c r="I104" s="49">
        <v>3.7</v>
      </c>
      <c r="J104" s="49">
        <v>23.3</v>
      </c>
      <c r="K104" s="49">
        <v>0.43367346938775508</v>
      </c>
      <c r="L104" s="49">
        <v>0.29081632653061223</v>
      </c>
      <c r="M104" s="49">
        <v>0.48648648648648646</v>
      </c>
      <c r="N104" s="49">
        <v>0.27551020408163263</v>
      </c>
      <c r="O104" s="97">
        <f t="shared" si="5"/>
        <v>-0.26687894482201774</v>
      </c>
      <c r="P104" s="97">
        <f t="shared" si="6"/>
        <v>-0.89142266529614156</v>
      </c>
      <c r="Q104" s="97">
        <f t="shared" si="7"/>
        <v>-5.4067221270275939E-2</v>
      </c>
      <c r="R104" s="97">
        <f t="shared" si="8"/>
        <v>-0.96684301103698655</v>
      </c>
      <c r="S104" s="168">
        <v>2</v>
      </c>
      <c r="T104" s="4"/>
    </row>
    <row r="105" spans="1:20" x14ac:dyDescent="0.35">
      <c r="A105" s="4"/>
      <c r="B105" s="10" t="s">
        <v>7</v>
      </c>
      <c r="C105" s="73" t="s">
        <v>261</v>
      </c>
      <c r="D105" s="49" t="s">
        <v>51</v>
      </c>
      <c r="E105" s="49">
        <v>8.1999999999999993</v>
      </c>
      <c r="F105" s="49">
        <v>6</v>
      </c>
      <c r="G105" s="49">
        <v>5.0999999999999996</v>
      </c>
      <c r="H105" s="49">
        <v>19.299999999999997</v>
      </c>
      <c r="I105" s="49">
        <v>2.5</v>
      </c>
      <c r="J105" s="49">
        <v>21.799999999999997</v>
      </c>
      <c r="K105" s="49">
        <v>0.42487046632124353</v>
      </c>
      <c r="L105" s="49">
        <v>0.31088082901554409</v>
      </c>
      <c r="M105" s="49">
        <v>0.45945945945945943</v>
      </c>
      <c r="N105" s="49">
        <v>0.26424870466321243</v>
      </c>
      <c r="O105" s="97">
        <f t="shared" si="5"/>
        <v>-0.302810954048081</v>
      </c>
      <c r="P105" s="97">
        <f t="shared" si="6"/>
        <v>-0.79600456599965286</v>
      </c>
      <c r="Q105" s="97">
        <f t="shared" si="7"/>
        <v>-0.16251892949777508</v>
      </c>
      <c r="R105" s="97">
        <f t="shared" si="8"/>
        <v>-1.0240014248769349</v>
      </c>
      <c r="S105" s="168">
        <v>2</v>
      </c>
      <c r="T105" s="4"/>
    </row>
    <row r="106" spans="1:20" x14ac:dyDescent="0.35">
      <c r="A106" s="4"/>
      <c r="B106" s="10" t="s">
        <v>7</v>
      </c>
      <c r="C106" s="73" t="s">
        <v>261</v>
      </c>
      <c r="D106" s="49" t="s">
        <v>51</v>
      </c>
      <c r="E106" s="49">
        <v>7.5</v>
      </c>
      <c r="F106" s="49">
        <v>5.3</v>
      </c>
      <c r="G106" s="49">
        <v>6.5</v>
      </c>
      <c r="H106" s="49">
        <v>19.3</v>
      </c>
      <c r="I106" s="49">
        <v>3.2</v>
      </c>
      <c r="J106" s="49">
        <v>22.5</v>
      </c>
      <c r="K106" s="49">
        <v>0.38860103626943004</v>
      </c>
      <c r="L106" s="49">
        <v>0.27461139896373055</v>
      </c>
      <c r="M106" s="49">
        <v>0.55084745762711862</v>
      </c>
      <c r="N106" s="49">
        <v>0.33678756476683935</v>
      </c>
      <c r="O106" s="97">
        <f t="shared" si="5"/>
        <v>-0.4531965109293542</v>
      </c>
      <c r="P106" s="97">
        <f t="shared" si="6"/>
        <v>-0.97135050905718268</v>
      </c>
      <c r="Q106" s="97">
        <f t="shared" si="7"/>
        <v>0.20409535634351522</v>
      </c>
      <c r="R106" s="97">
        <f t="shared" si="8"/>
        <v>-0.67764299402398032</v>
      </c>
      <c r="S106" s="168">
        <v>2</v>
      </c>
      <c r="T106" s="4"/>
    </row>
    <row r="107" spans="1:20" x14ac:dyDescent="0.35">
      <c r="A107" s="4"/>
      <c r="B107" s="10" t="s">
        <v>7</v>
      </c>
      <c r="C107" s="73" t="s">
        <v>261</v>
      </c>
      <c r="D107" s="49" t="s">
        <v>51</v>
      </c>
      <c r="E107" s="49">
        <v>7.3</v>
      </c>
      <c r="F107" s="49">
        <v>7.5</v>
      </c>
      <c r="G107" s="49">
        <v>4.7</v>
      </c>
      <c r="H107" s="49">
        <v>19.5</v>
      </c>
      <c r="I107" s="49">
        <v>3.9</v>
      </c>
      <c r="J107" s="49">
        <v>23.4</v>
      </c>
      <c r="K107" s="49">
        <v>0.37435897435897436</v>
      </c>
      <c r="L107" s="49">
        <v>0.38461538461538464</v>
      </c>
      <c r="M107" s="49">
        <v>0.3852459016393443</v>
      </c>
      <c r="N107" s="49">
        <v>0.24102564102564103</v>
      </c>
      <c r="O107" s="97">
        <f t="shared" si="5"/>
        <v>-0.51356160358486547</v>
      </c>
      <c r="P107" s="97">
        <f t="shared" si="6"/>
        <v>-0.47000362924573558</v>
      </c>
      <c r="Q107" s="97">
        <f t="shared" si="7"/>
        <v>-0.46734051182625164</v>
      </c>
      <c r="R107" s="97">
        <f t="shared" si="8"/>
        <v>-1.1470646720540563</v>
      </c>
      <c r="S107" s="168">
        <v>2</v>
      </c>
      <c r="T107" s="4"/>
    </row>
    <row r="108" spans="1:20" x14ac:dyDescent="0.35">
      <c r="A108" s="4"/>
      <c r="B108" s="10" t="s">
        <v>7</v>
      </c>
      <c r="C108" s="73" t="s">
        <v>100</v>
      </c>
      <c r="D108" s="49" t="s">
        <v>51</v>
      </c>
      <c r="E108" s="49">
        <v>9</v>
      </c>
      <c r="F108" s="49">
        <v>6.8</v>
      </c>
      <c r="G108" s="49">
        <v>5</v>
      </c>
      <c r="H108" s="49">
        <v>20.8</v>
      </c>
      <c r="I108" s="49">
        <v>4</v>
      </c>
      <c r="J108" s="49">
        <v>24.8</v>
      </c>
      <c r="K108" s="49">
        <v>0.43269230769230765</v>
      </c>
      <c r="L108" s="49">
        <v>0.32692307692307693</v>
      </c>
      <c r="M108" s="49">
        <v>0.42372881355932202</v>
      </c>
      <c r="N108" s="49">
        <v>0.24038461538461536</v>
      </c>
      <c r="O108" s="97">
        <f t="shared" si="5"/>
        <v>-0.27087495413539975</v>
      </c>
      <c r="P108" s="97">
        <f t="shared" si="6"/>
        <v>-0.72213471743319757</v>
      </c>
      <c r="Q108" s="97">
        <f t="shared" si="7"/>
        <v>-0.30748469974796072</v>
      </c>
      <c r="R108" s="97">
        <f t="shared" si="8"/>
        <v>-1.1505720275988209</v>
      </c>
      <c r="S108" s="168">
        <v>2</v>
      </c>
      <c r="T108" s="4"/>
    </row>
    <row r="109" spans="1:20" x14ac:dyDescent="0.35">
      <c r="A109" s="4"/>
      <c r="B109" s="10" t="s">
        <v>7</v>
      </c>
      <c r="C109" s="73" t="s">
        <v>100</v>
      </c>
      <c r="D109" s="49" t="s">
        <v>51</v>
      </c>
      <c r="E109" s="49">
        <v>9</v>
      </c>
      <c r="F109" s="49">
        <v>6.2</v>
      </c>
      <c r="G109" s="49">
        <v>5.7</v>
      </c>
      <c r="H109" s="49">
        <v>20.9</v>
      </c>
      <c r="I109" s="49">
        <v>4.2</v>
      </c>
      <c r="J109" s="49">
        <v>25.099999999999998</v>
      </c>
      <c r="K109" s="49">
        <v>0.43062200956937802</v>
      </c>
      <c r="L109" s="49">
        <v>0.29665071770334933</v>
      </c>
      <c r="M109" s="49">
        <v>0.47899159663865548</v>
      </c>
      <c r="N109" s="49">
        <v>0.27272727272727276</v>
      </c>
      <c r="O109" s="97">
        <f t="shared" si="5"/>
        <v>-0.27931382278126421</v>
      </c>
      <c r="P109" s="97">
        <f t="shared" si="6"/>
        <v>-0.86329820173364458</v>
      </c>
      <c r="Q109" s="97">
        <f t="shared" si="7"/>
        <v>-8.4083117210541208E-2</v>
      </c>
      <c r="R109" s="97">
        <f t="shared" si="8"/>
        <v>-0.98082925301172608</v>
      </c>
      <c r="S109" s="168">
        <v>2</v>
      </c>
      <c r="T109" s="4"/>
    </row>
    <row r="110" spans="1:20" x14ac:dyDescent="0.35">
      <c r="A110" s="4"/>
      <c r="B110" s="10" t="s">
        <v>7</v>
      </c>
      <c r="C110" s="73" t="s">
        <v>100</v>
      </c>
      <c r="D110" s="49" t="s">
        <v>51</v>
      </c>
      <c r="E110" s="49">
        <v>6.8</v>
      </c>
      <c r="F110" s="49">
        <v>5.7</v>
      </c>
      <c r="G110" s="49">
        <v>4.5</v>
      </c>
      <c r="H110" s="49">
        <v>17</v>
      </c>
      <c r="I110" s="49">
        <v>2</v>
      </c>
      <c r="J110" s="49">
        <v>19</v>
      </c>
      <c r="K110" s="49">
        <v>0.39999999999999997</v>
      </c>
      <c r="L110" s="49">
        <v>0.33529411764705885</v>
      </c>
      <c r="M110" s="49">
        <v>0.44117647058823534</v>
      </c>
      <c r="N110" s="49">
        <v>0.26470588235294118</v>
      </c>
      <c r="O110" s="97">
        <f t="shared" si="5"/>
        <v>-0.40546510810816461</v>
      </c>
      <c r="P110" s="97">
        <f t="shared" si="6"/>
        <v>-0.68433655087779022</v>
      </c>
      <c r="Q110" s="97">
        <f t="shared" si="7"/>
        <v>-0.23638877806423039</v>
      </c>
      <c r="R110" s="97">
        <f t="shared" si="8"/>
        <v>-1.0216512475319814</v>
      </c>
      <c r="S110" s="168">
        <v>2</v>
      </c>
      <c r="T110" s="4"/>
    </row>
    <row r="111" spans="1:20" x14ac:dyDescent="0.35">
      <c r="A111" s="4"/>
      <c r="B111" s="10" t="s">
        <v>7</v>
      </c>
      <c r="C111" s="73" t="s">
        <v>100</v>
      </c>
      <c r="D111" s="49" t="s">
        <v>51</v>
      </c>
      <c r="E111" s="49">
        <v>9</v>
      </c>
      <c r="F111" s="49">
        <v>8</v>
      </c>
      <c r="G111" s="49">
        <v>4</v>
      </c>
      <c r="H111" s="49">
        <v>21</v>
      </c>
      <c r="I111" s="49">
        <v>4.2</v>
      </c>
      <c r="J111" s="49">
        <v>25.2</v>
      </c>
      <c r="K111" s="49">
        <v>0.42857142857142855</v>
      </c>
      <c r="L111" s="49">
        <v>0.38095238095238093</v>
      </c>
      <c r="M111" s="49">
        <v>0.33333333333333331</v>
      </c>
      <c r="N111" s="49">
        <v>0.19047619047619047</v>
      </c>
      <c r="O111" s="97">
        <f t="shared" si="5"/>
        <v>-0.2876820724517809</v>
      </c>
      <c r="P111" s="97">
        <f t="shared" si="6"/>
        <v>-0.48550781578170094</v>
      </c>
      <c r="Q111" s="97">
        <f t="shared" si="7"/>
        <v>-0.6931471805599454</v>
      </c>
      <c r="R111" s="97">
        <f t="shared" si="8"/>
        <v>-1.4469189829363254</v>
      </c>
      <c r="S111" s="168">
        <v>2</v>
      </c>
      <c r="T111" s="4"/>
    </row>
    <row r="112" spans="1:20" x14ac:dyDescent="0.35">
      <c r="A112" s="4"/>
      <c r="B112" s="10" t="s">
        <v>7</v>
      </c>
      <c r="C112" s="73" t="s">
        <v>100</v>
      </c>
      <c r="D112" s="49" t="s">
        <v>51</v>
      </c>
      <c r="E112" s="49">
        <v>7.2</v>
      </c>
      <c r="F112" s="49">
        <v>5</v>
      </c>
      <c r="G112" s="49">
        <v>6.1</v>
      </c>
      <c r="H112" s="49">
        <v>18.299999999999997</v>
      </c>
      <c r="I112" s="49">
        <v>3.3</v>
      </c>
      <c r="J112" s="49">
        <v>21.599999999999998</v>
      </c>
      <c r="K112" s="49">
        <v>0.39344262295081972</v>
      </c>
      <c r="L112" s="49">
        <v>0.27322404371584702</v>
      </c>
      <c r="M112" s="49">
        <v>0.54954954954954949</v>
      </c>
      <c r="N112" s="49">
        <v>0.33333333333333337</v>
      </c>
      <c r="O112" s="97">
        <f t="shared" si="5"/>
        <v>-0.43286408229627876</v>
      </c>
      <c r="P112" s="97">
        <f t="shared" si="6"/>
        <v>-0.97832612279360742</v>
      </c>
      <c r="Q112" s="97">
        <f t="shared" si="7"/>
        <v>0.19885085874516498</v>
      </c>
      <c r="R112" s="97">
        <f t="shared" si="8"/>
        <v>-0.69314718055994506</v>
      </c>
      <c r="S112" s="168">
        <v>2</v>
      </c>
      <c r="T112" s="4"/>
    </row>
    <row r="113" spans="1:20" x14ac:dyDescent="0.35">
      <c r="A113" s="4"/>
      <c r="B113" s="10" t="s">
        <v>7</v>
      </c>
      <c r="C113" s="73" t="s">
        <v>262</v>
      </c>
      <c r="D113" s="49" t="s">
        <v>51</v>
      </c>
      <c r="E113" s="49">
        <v>7.4</v>
      </c>
      <c r="F113" s="49">
        <v>7.3</v>
      </c>
      <c r="G113" s="49">
        <v>4.0999999999999996</v>
      </c>
      <c r="H113" s="49">
        <v>18.799999999999997</v>
      </c>
      <c r="I113" s="49">
        <v>3.5</v>
      </c>
      <c r="J113" s="49">
        <v>22.299999999999997</v>
      </c>
      <c r="K113" s="49">
        <v>0.39361702127659581</v>
      </c>
      <c r="L113" s="49">
        <v>0.38829787234042556</v>
      </c>
      <c r="M113" s="49">
        <v>0.35964912280701755</v>
      </c>
      <c r="N113" s="49">
        <v>0.21808510638297873</v>
      </c>
      <c r="O113" s="97">
        <f t="shared" si="5"/>
        <v>-0.43213335519032531</v>
      </c>
      <c r="P113" s="97">
        <f t="shared" si="6"/>
        <v>-0.45447268721485878</v>
      </c>
      <c r="Q113" s="97">
        <f t="shared" si="7"/>
        <v>-0.57688737444408333</v>
      </c>
      <c r="R113" s="97">
        <f t="shared" si="8"/>
        <v>-1.2768605200744283</v>
      </c>
      <c r="S113" s="168">
        <v>2</v>
      </c>
      <c r="T113" s="4"/>
    </row>
    <row r="114" spans="1:20" x14ac:dyDescent="0.35">
      <c r="A114" s="4"/>
      <c r="B114" s="10" t="s">
        <v>7</v>
      </c>
      <c r="C114" s="73" t="s">
        <v>262</v>
      </c>
      <c r="D114" s="49" t="s">
        <v>51</v>
      </c>
      <c r="E114" s="49">
        <v>7</v>
      </c>
      <c r="F114" s="49">
        <v>5.6</v>
      </c>
      <c r="G114" s="49">
        <v>7.2</v>
      </c>
      <c r="H114" s="49">
        <v>19.8</v>
      </c>
      <c r="I114" s="49">
        <v>3</v>
      </c>
      <c r="J114" s="49">
        <v>22.8</v>
      </c>
      <c r="K114" s="49">
        <v>0.35353535353535354</v>
      </c>
      <c r="L114" s="49">
        <v>0.28282828282828282</v>
      </c>
      <c r="M114" s="49">
        <v>0.5625</v>
      </c>
      <c r="N114" s="49">
        <v>0.36363636363636365</v>
      </c>
      <c r="O114" s="97">
        <f t="shared" si="5"/>
        <v>-0.6035350218702582</v>
      </c>
      <c r="P114" s="97">
        <f t="shared" si="6"/>
        <v>-0.93047536686611143</v>
      </c>
      <c r="Q114" s="97">
        <f t="shared" si="7"/>
        <v>0.25131442828090617</v>
      </c>
      <c r="R114" s="97">
        <f t="shared" si="8"/>
        <v>-0.55961578793542255</v>
      </c>
      <c r="S114" s="168">
        <v>2</v>
      </c>
      <c r="T114" s="4"/>
    </row>
    <row r="115" spans="1:20" x14ac:dyDescent="0.35">
      <c r="A115" s="4"/>
      <c r="B115" s="10" t="s">
        <v>7</v>
      </c>
      <c r="C115" s="73" t="s">
        <v>262</v>
      </c>
      <c r="D115" s="49" t="s">
        <v>51</v>
      </c>
      <c r="E115" s="49">
        <v>7.7</v>
      </c>
      <c r="F115" s="49">
        <v>5.5</v>
      </c>
      <c r="G115" s="49">
        <v>4.7</v>
      </c>
      <c r="H115" s="49">
        <v>17.899999999999999</v>
      </c>
      <c r="I115" s="49">
        <v>3.6</v>
      </c>
      <c r="J115" s="49">
        <v>21.5</v>
      </c>
      <c r="K115" s="49">
        <v>0.43016759776536317</v>
      </c>
      <c r="L115" s="49">
        <v>0.30726256983240224</v>
      </c>
      <c r="M115" s="49">
        <v>0.46078431372549022</v>
      </c>
      <c r="N115" s="49">
        <v>0.26256983240223469</v>
      </c>
      <c r="O115" s="97">
        <f t="shared" si="5"/>
        <v>-0.28116739143058711</v>
      </c>
      <c r="P115" s="97">
        <f t="shared" si="6"/>
        <v>-0.81294838037256578</v>
      </c>
      <c r="Q115" s="97">
        <f t="shared" si="7"/>
        <v>-0.15718558352241227</v>
      </c>
      <c r="R115" s="97">
        <f t="shared" si="8"/>
        <v>-1.0326543208763119</v>
      </c>
      <c r="S115" s="168">
        <v>2</v>
      </c>
      <c r="T115" s="4"/>
    </row>
    <row r="116" spans="1:20" x14ac:dyDescent="0.35">
      <c r="A116" s="4"/>
      <c r="B116" s="10" t="s">
        <v>7</v>
      </c>
      <c r="C116" s="73" t="s">
        <v>262</v>
      </c>
      <c r="D116" s="49" t="s">
        <v>51</v>
      </c>
      <c r="E116" s="49">
        <v>7.5</v>
      </c>
      <c r="F116" s="49">
        <v>4.8</v>
      </c>
      <c r="G116" s="49">
        <v>6.5</v>
      </c>
      <c r="H116" s="49">
        <v>18.8</v>
      </c>
      <c r="I116" s="49">
        <v>4.5</v>
      </c>
      <c r="J116" s="49">
        <v>23.3</v>
      </c>
      <c r="K116" s="49">
        <v>0.39893617021276595</v>
      </c>
      <c r="L116" s="49">
        <v>0.25531914893617019</v>
      </c>
      <c r="M116" s="49">
        <v>0.5752212389380531</v>
      </c>
      <c r="N116" s="49">
        <v>0.3457446808510638</v>
      </c>
      <c r="O116" s="97">
        <f t="shared" si="5"/>
        <v>-0.40989970517603008</v>
      </c>
      <c r="P116" s="97">
        <f t="shared" si="6"/>
        <v>-1.0704414117014136</v>
      </c>
      <c r="Q116" s="97">
        <f t="shared" si="7"/>
        <v>0.30318625898774626</v>
      </c>
      <c r="R116" s="97">
        <f t="shared" si="8"/>
        <v>-0.63779708547678038</v>
      </c>
      <c r="S116" s="168">
        <v>2</v>
      </c>
      <c r="T116" s="4"/>
    </row>
    <row r="117" spans="1:20" x14ac:dyDescent="0.35">
      <c r="A117" s="4"/>
      <c r="B117" s="10" t="s">
        <v>7</v>
      </c>
      <c r="C117" s="73" t="s">
        <v>262</v>
      </c>
      <c r="D117" s="49" t="s">
        <v>51</v>
      </c>
      <c r="E117" s="49">
        <v>7.9</v>
      </c>
      <c r="F117" s="49">
        <v>4.9000000000000004</v>
      </c>
      <c r="G117" s="49">
        <v>7</v>
      </c>
      <c r="H117" s="49">
        <v>19.8</v>
      </c>
      <c r="I117" s="49">
        <v>3.2</v>
      </c>
      <c r="J117" s="49">
        <v>23</v>
      </c>
      <c r="K117" s="49">
        <v>0.39898989898989901</v>
      </c>
      <c r="L117" s="49">
        <v>0.24747474747474749</v>
      </c>
      <c r="M117" s="49">
        <v>0.58823529411764708</v>
      </c>
      <c r="N117" s="49">
        <v>0.35353535353535354</v>
      </c>
      <c r="O117" s="97">
        <f t="shared" si="5"/>
        <v>-0.40967564064450779</v>
      </c>
      <c r="P117" s="97">
        <f t="shared" si="6"/>
        <v>-1.1121260078348325</v>
      </c>
      <c r="Q117" s="97">
        <f t="shared" si="7"/>
        <v>0.35667494393873239</v>
      </c>
      <c r="R117" s="97">
        <f t="shared" si="8"/>
        <v>-0.6035350218702582</v>
      </c>
      <c r="S117" s="168">
        <v>2</v>
      </c>
      <c r="T117" s="4"/>
    </row>
    <row r="118" spans="1:20" x14ac:dyDescent="0.35">
      <c r="A118" s="4"/>
      <c r="B118" s="10" t="s">
        <v>7</v>
      </c>
      <c r="C118" s="73" t="s">
        <v>263</v>
      </c>
      <c r="D118" s="49" t="s">
        <v>51</v>
      </c>
      <c r="E118" s="49">
        <v>7.1</v>
      </c>
      <c r="F118" s="49">
        <v>5.5</v>
      </c>
      <c r="G118" s="49">
        <v>6</v>
      </c>
      <c r="H118" s="49">
        <v>18.600000000000001</v>
      </c>
      <c r="I118" s="49">
        <v>2.2999999999999998</v>
      </c>
      <c r="J118" s="49">
        <v>20.900000000000002</v>
      </c>
      <c r="K118" s="49">
        <v>0.38172043010752682</v>
      </c>
      <c r="L118" s="49">
        <v>0.29569892473118276</v>
      </c>
      <c r="M118" s="49">
        <v>0.52173913043478259</v>
      </c>
      <c r="N118" s="49">
        <v>0.32258064516129031</v>
      </c>
      <c r="O118" s="97">
        <f t="shared" si="5"/>
        <v>-0.482252251321935</v>
      </c>
      <c r="P118" s="97">
        <f t="shared" si="6"/>
        <v>-0.86786413796868078</v>
      </c>
      <c r="Q118" s="97">
        <f t="shared" si="7"/>
        <v>8.7011376989629699E-2</v>
      </c>
      <c r="R118" s="97">
        <f t="shared" si="8"/>
        <v>-0.74193734472937745</v>
      </c>
      <c r="S118" s="168">
        <v>2</v>
      </c>
      <c r="T118" s="4"/>
    </row>
    <row r="119" spans="1:20" x14ac:dyDescent="0.35">
      <c r="A119" s="4"/>
      <c r="B119" s="10" t="s">
        <v>7</v>
      </c>
      <c r="C119" s="73" t="s">
        <v>263</v>
      </c>
      <c r="D119" s="49" t="s">
        <v>51</v>
      </c>
      <c r="E119" s="49">
        <v>6.1</v>
      </c>
      <c r="F119" s="49">
        <v>7.2</v>
      </c>
      <c r="G119" s="49">
        <v>4.3</v>
      </c>
      <c r="H119" s="49">
        <v>17.600000000000001</v>
      </c>
      <c r="I119" s="49">
        <v>3</v>
      </c>
      <c r="J119" s="49">
        <v>20.6</v>
      </c>
      <c r="K119" s="49">
        <v>0.34659090909090906</v>
      </c>
      <c r="L119" s="49">
        <v>0.40909090909090906</v>
      </c>
      <c r="M119" s="49">
        <v>0.37391304347826088</v>
      </c>
      <c r="N119" s="49">
        <v>0.2443181818181818</v>
      </c>
      <c r="O119" s="97">
        <f t="shared" si="5"/>
        <v>-0.63405826418993894</v>
      </c>
      <c r="P119" s="97">
        <f t="shared" si="6"/>
        <v>-0.36772478012531756</v>
      </c>
      <c r="Q119" s="97">
        <f t="shared" si="7"/>
        <v>-0.51546600332249271</v>
      </c>
      <c r="R119" s="97">
        <f t="shared" si="8"/>
        <v>-1.1291490125281916</v>
      </c>
      <c r="S119" s="168">
        <v>2</v>
      </c>
      <c r="T119" s="4"/>
    </row>
    <row r="120" spans="1:20" x14ac:dyDescent="0.35">
      <c r="A120" s="4"/>
      <c r="B120" s="10" t="s">
        <v>7</v>
      </c>
      <c r="C120" s="73" t="s">
        <v>263</v>
      </c>
      <c r="D120" s="49" t="s">
        <v>51</v>
      </c>
      <c r="E120" s="49">
        <v>6.3</v>
      </c>
      <c r="F120" s="49">
        <v>7.6</v>
      </c>
      <c r="G120" s="49">
        <v>9.1</v>
      </c>
      <c r="H120" s="49">
        <v>23</v>
      </c>
      <c r="I120" s="49">
        <v>1.8</v>
      </c>
      <c r="J120" s="49">
        <v>24.8</v>
      </c>
      <c r="K120" s="49">
        <v>0.27391304347826084</v>
      </c>
      <c r="L120" s="49">
        <v>0.33043478260869563</v>
      </c>
      <c r="M120" s="49">
        <v>0.54491017964071853</v>
      </c>
      <c r="N120" s="49">
        <v>0.39565217391304347</v>
      </c>
      <c r="O120" s="97">
        <f t="shared" si="5"/>
        <v>-0.97485908602522253</v>
      </c>
      <c r="P120" s="97">
        <f t="shared" si="6"/>
        <v>-0.70621926212729824</v>
      </c>
      <c r="Q120" s="97">
        <f t="shared" si="7"/>
        <v>0.18012616623051883</v>
      </c>
      <c r="R120" s="97">
        <f t="shared" si="8"/>
        <v>-0.42361442661384185</v>
      </c>
      <c r="S120" s="168">
        <v>2</v>
      </c>
      <c r="T120" s="4"/>
    </row>
    <row r="121" spans="1:20" x14ac:dyDescent="0.35">
      <c r="A121" s="4"/>
      <c r="B121" s="10" t="s">
        <v>7</v>
      </c>
      <c r="C121" s="73" t="s">
        <v>263</v>
      </c>
      <c r="D121" s="49" t="s">
        <v>51</v>
      </c>
      <c r="E121" s="49">
        <v>6.3</v>
      </c>
      <c r="F121" s="49">
        <v>7.5</v>
      </c>
      <c r="G121" s="49">
        <v>4.5999999999999996</v>
      </c>
      <c r="H121" s="49">
        <v>18.399999999999999</v>
      </c>
      <c r="I121" s="49">
        <v>1.8</v>
      </c>
      <c r="J121" s="49">
        <v>20.2</v>
      </c>
      <c r="K121" s="49">
        <v>0.34239130434782611</v>
      </c>
      <c r="L121" s="49">
        <v>0.40760869565217395</v>
      </c>
      <c r="M121" s="49">
        <v>0.3801652892561983</v>
      </c>
      <c r="N121" s="49">
        <v>0.25</v>
      </c>
      <c r="O121" s="97">
        <f t="shared" si="5"/>
        <v>-0.65265581920520832</v>
      </c>
      <c r="P121" s="97">
        <f t="shared" si="6"/>
        <v>-0.37385976869283311</v>
      </c>
      <c r="Q121" s="97">
        <f t="shared" si="7"/>
        <v>-0.48884671704721572</v>
      </c>
      <c r="R121" s="97">
        <f t="shared" si="8"/>
        <v>-1.0986122886681098</v>
      </c>
      <c r="S121" s="168">
        <v>2</v>
      </c>
      <c r="T121" s="4"/>
    </row>
    <row r="122" spans="1:20" x14ac:dyDescent="0.35">
      <c r="A122" s="4"/>
      <c r="B122" s="10" t="s">
        <v>7</v>
      </c>
      <c r="C122" s="73" t="s">
        <v>263</v>
      </c>
      <c r="D122" s="49" t="s">
        <v>51</v>
      </c>
      <c r="E122" s="49">
        <v>6.8</v>
      </c>
      <c r="F122" s="49">
        <v>5.7</v>
      </c>
      <c r="G122" s="49">
        <v>5.9</v>
      </c>
      <c r="H122" s="49">
        <v>18.399999999999999</v>
      </c>
      <c r="I122" s="49">
        <v>3</v>
      </c>
      <c r="J122" s="49">
        <v>21.4</v>
      </c>
      <c r="K122" s="49">
        <v>0.36956521739130438</v>
      </c>
      <c r="L122" s="49">
        <v>0.30978260869565222</v>
      </c>
      <c r="M122" s="49">
        <v>0.50862068965517238</v>
      </c>
      <c r="N122" s="49">
        <v>0.32065217391304351</v>
      </c>
      <c r="O122" s="97">
        <f t="shared" si="5"/>
        <v>-0.53408248593025764</v>
      </c>
      <c r="P122" s="97">
        <f t="shared" si="6"/>
        <v>-0.80113581862404093</v>
      </c>
      <c r="Q122" s="97">
        <f t="shared" si="7"/>
        <v>3.4486176071169189E-2</v>
      </c>
      <c r="R122" s="97">
        <f t="shared" si="8"/>
        <v>-0.75077629339658158</v>
      </c>
      <c r="S122" s="168">
        <v>2</v>
      </c>
      <c r="T122" s="4"/>
    </row>
    <row r="123" spans="1:20" x14ac:dyDescent="0.35">
      <c r="A123" s="4"/>
      <c r="B123" s="10" t="s">
        <v>7</v>
      </c>
      <c r="C123" s="73" t="s">
        <v>264</v>
      </c>
      <c r="D123" s="49" t="s">
        <v>51</v>
      </c>
      <c r="E123" s="49">
        <v>6.8</v>
      </c>
      <c r="F123" s="49">
        <v>5.3</v>
      </c>
      <c r="G123" s="49">
        <v>6.4</v>
      </c>
      <c r="H123" s="49">
        <v>18.5</v>
      </c>
      <c r="I123" s="49">
        <v>3.6</v>
      </c>
      <c r="J123" s="49">
        <v>22.1</v>
      </c>
      <c r="K123" s="49">
        <v>0.36756756756756753</v>
      </c>
      <c r="L123" s="49">
        <v>0.2864864864864865</v>
      </c>
      <c r="M123" s="49">
        <v>0.54700854700854706</v>
      </c>
      <c r="N123" s="49">
        <v>0.34594594594594597</v>
      </c>
      <c r="O123" s="97">
        <f t="shared" si="5"/>
        <v>-0.54266622962164957</v>
      </c>
      <c r="P123" s="97">
        <f t="shared" si="6"/>
        <v>-0.91251000903424906</v>
      </c>
      <c r="Q123" s="97">
        <f t="shared" si="7"/>
        <v>0.18859116980755017</v>
      </c>
      <c r="R123" s="97">
        <f t="shared" si="8"/>
        <v>-0.63690746223706918</v>
      </c>
      <c r="S123" s="168">
        <v>2</v>
      </c>
      <c r="T123" s="4"/>
    </row>
    <row r="124" spans="1:20" x14ac:dyDescent="0.35">
      <c r="A124" s="4"/>
      <c r="B124" s="10" t="s">
        <v>7</v>
      </c>
      <c r="C124" s="73" t="s">
        <v>264</v>
      </c>
      <c r="D124" s="49" t="s">
        <v>51</v>
      </c>
      <c r="E124" s="49">
        <v>6.9</v>
      </c>
      <c r="F124" s="49">
        <v>4.9000000000000004</v>
      </c>
      <c r="G124" s="49">
        <v>5.5</v>
      </c>
      <c r="H124" s="49">
        <v>17.3</v>
      </c>
      <c r="I124" s="49">
        <v>3.1</v>
      </c>
      <c r="J124" s="49">
        <v>20.400000000000002</v>
      </c>
      <c r="K124" s="49">
        <v>0.39884393063583817</v>
      </c>
      <c r="L124" s="49">
        <v>0.2832369942196532</v>
      </c>
      <c r="M124" s="49">
        <v>0.52884615384615385</v>
      </c>
      <c r="N124" s="49">
        <v>0.31791907514450868</v>
      </c>
      <c r="O124" s="97">
        <f t="shared" si="5"/>
        <v>-0.41028439454411314</v>
      </c>
      <c r="P124" s="97">
        <f t="shared" si="6"/>
        <v>-0.92846126749441016</v>
      </c>
      <c r="Q124" s="97">
        <f t="shared" si="7"/>
        <v>0.11551288712184443</v>
      </c>
      <c r="R124" s="97">
        <f t="shared" si="8"/>
        <v>-0.76335143923319382</v>
      </c>
      <c r="S124" s="168">
        <v>2</v>
      </c>
      <c r="T124" s="4"/>
    </row>
    <row r="125" spans="1:20" x14ac:dyDescent="0.35">
      <c r="A125" s="4"/>
      <c r="B125" s="10" t="s">
        <v>7</v>
      </c>
      <c r="C125" s="73" t="s">
        <v>264</v>
      </c>
      <c r="D125" s="49" t="s">
        <v>51</v>
      </c>
      <c r="E125" s="49">
        <v>7.6</v>
      </c>
      <c r="F125" s="49">
        <v>6.7</v>
      </c>
      <c r="G125" s="49">
        <v>3.5</v>
      </c>
      <c r="H125" s="49">
        <v>17.8</v>
      </c>
      <c r="I125" s="49">
        <v>3.5</v>
      </c>
      <c r="J125" s="49">
        <v>21.3</v>
      </c>
      <c r="K125" s="49">
        <v>0.42696629213483145</v>
      </c>
      <c r="L125" s="49">
        <v>0.37640449438202245</v>
      </c>
      <c r="M125" s="49">
        <v>0.34313725490196079</v>
      </c>
      <c r="N125" s="49">
        <v>0.19662921348314605</v>
      </c>
      <c r="O125" s="97">
        <f t="shared" si="5"/>
        <v>-0.29423947299794012</v>
      </c>
      <c r="P125" s="97">
        <f t="shared" si="6"/>
        <v>-0.50483758192136841</v>
      </c>
      <c r="Q125" s="97">
        <f t="shared" si="7"/>
        <v>-0.64934455790155243</v>
      </c>
      <c r="R125" s="97">
        <f t="shared" si="8"/>
        <v>-1.4074965687704937</v>
      </c>
      <c r="S125" s="168">
        <v>2</v>
      </c>
      <c r="T125" s="4"/>
    </row>
    <row r="126" spans="1:20" x14ac:dyDescent="0.35">
      <c r="A126" s="4"/>
      <c r="B126" s="10" t="s">
        <v>7</v>
      </c>
      <c r="C126" s="73" t="s">
        <v>264</v>
      </c>
      <c r="D126" s="49" t="s">
        <v>51</v>
      </c>
      <c r="E126" s="49">
        <v>7.7</v>
      </c>
      <c r="F126" s="49">
        <v>4</v>
      </c>
      <c r="G126" s="49">
        <v>6.6</v>
      </c>
      <c r="H126" s="49">
        <v>18.299999999999997</v>
      </c>
      <c r="I126" s="49">
        <v>3</v>
      </c>
      <c r="J126" s="49">
        <v>21.299999999999997</v>
      </c>
      <c r="K126" s="49">
        <v>0.42076502732240445</v>
      </c>
      <c r="L126" s="49">
        <v>0.21857923497267762</v>
      </c>
      <c r="M126" s="49">
        <v>0.62264150943396224</v>
      </c>
      <c r="N126" s="49">
        <v>0.36065573770491804</v>
      </c>
      <c r="O126" s="97">
        <f t="shared" si="5"/>
        <v>-0.31963367225838307</v>
      </c>
      <c r="P126" s="97">
        <f t="shared" si="6"/>
        <v>-1.2739651761459709</v>
      </c>
      <c r="Q126" s="97">
        <f t="shared" si="7"/>
        <v>0.50077528791248915</v>
      </c>
      <c r="R126" s="97">
        <f t="shared" si="8"/>
        <v>-0.57251919277133057</v>
      </c>
      <c r="S126" s="168">
        <v>2</v>
      </c>
      <c r="T126" s="4"/>
    </row>
    <row r="127" spans="1:20" x14ac:dyDescent="0.35">
      <c r="A127" s="4"/>
      <c r="B127" s="10" t="s">
        <v>7</v>
      </c>
      <c r="C127" s="73" t="s">
        <v>264</v>
      </c>
      <c r="D127" s="49" t="s">
        <v>51</v>
      </c>
      <c r="E127" s="49">
        <v>7.6</v>
      </c>
      <c r="F127" s="49">
        <v>5.7</v>
      </c>
      <c r="G127" s="49">
        <v>5</v>
      </c>
      <c r="H127" s="49">
        <v>18.3</v>
      </c>
      <c r="I127" s="49">
        <v>1.8</v>
      </c>
      <c r="J127" s="49">
        <v>20.100000000000001</v>
      </c>
      <c r="K127" s="49">
        <v>0.41530054644808739</v>
      </c>
      <c r="L127" s="49">
        <v>0.31147540983606559</v>
      </c>
      <c r="M127" s="49">
        <v>0.46728971962616828</v>
      </c>
      <c r="N127" s="49">
        <v>0.27322404371584696</v>
      </c>
      <c r="O127" s="97">
        <f t="shared" si="5"/>
        <v>-0.34209549417557517</v>
      </c>
      <c r="P127" s="97">
        <f t="shared" si="6"/>
        <v>-0.79323063911692782</v>
      </c>
      <c r="Q127" s="97">
        <f t="shared" si="7"/>
        <v>-0.13102826240640389</v>
      </c>
      <c r="R127" s="97">
        <f t="shared" si="8"/>
        <v>-0.97832612279360787</v>
      </c>
      <c r="S127" s="168">
        <v>2</v>
      </c>
      <c r="T127" s="4"/>
    </row>
    <row r="128" spans="1:20" x14ac:dyDescent="0.35">
      <c r="A128" s="4"/>
      <c r="B128" s="10" t="s">
        <v>7</v>
      </c>
      <c r="C128" s="73" t="s">
        <v>171</v>
      </c>
      <c r="D128" s="49" t="s">
        <v>51</v>
      </c>
      <c r="E128" s="49">
        <v>7</v>
      </c>
      <c r="F128" s="49">
        <v>5.4</v>
      </c>
      <c r="G128" s="49">
        <v>5.4</v>
      </c>
      <c r="H128" s="49">
        <v>17.8</v>
      </c>
      <c r="I128" s="49">
        <v>4.3</v>
      </c>
      <c r="J128" s="49">
        <v>22.1</v>
      </c>
      <c r="K128" s="49">
        <v>0.3932584269662921</v>
      </c>
      <c r="L128" s="49">
        <v>0.30337078651685395</v>
      </c>
      <c r="M128" s="49">
        <v>0.5</v>
      </c>
      <c r="N128" s="49">
        <v>0.30337078651685395</v>
      </c>
      <c r="O128" s="97">
        <f t="shared" si="5"/>
        <v>-0.4336359850748609</v>
      </c>
      <c r="P128" s="97">
        <f t="shared" si="6"/>
        <v>-0.83129751904076232</v>
      </c>
      <c r="Q128" s="97">
        <f t="shared" si="7"/>
        <v>0</v>
      </c>
      <c r="R128" s="97">
        <f t="shared" si="8"/>
        <v>-0.83129751904076232</v>
      </c>
      <c r="S128" s="168">
        <v>2</v>
      </c>
      <c r="T128" s="4"/>
    </row>
    <row r="129" spans="1:20" x14ac:dyDescent="0.35">
      <c r="A129" s="4"/>
      <c r="B129" s="10" t="s">
        <v>7</v>
      </c>
      <c r="C129" s="73" t="s">
        <v>171</v>
      </c>
      <c r="D129" s="49" t="s">
        <v>51</v>
      </c>
      <c r="E129" s="49">
        <v>8</v>
      </c>
      <c r="F129" s="49">
        <v>5</v>
      </c>
      <c r="G129" s="49">
        <v>5.8</v>
      </c>
      <c r="H129" s="49">
        <v>18.8</v>
      </c>
      <c r="I129" s="49">
        <v>4.4000000000000004</v>
      </c>
      <c r="J129" s="49">
        <v>23.200000000000003</v>
      </c>
      <c r="K129" s="49">
        <v>0.42553191489361702</v>
      </c>
      <c r="L129" s="49">
        <v>0.26595744680851063</v>
      </c>
      <c r="M129" s="49">
        <v>0.53703703703703698</v>
      </c>
      <c r="N129" s="49">
        <v>0.30851063829787234</v>
      </c>
      <c r="O129" s="97">
        <f t="shared" si="5"/>
        <v>-0.30010459245033816</v>
      </c>
      <c r="P129" s="97">
        <f t="shared" si="6"/>
        <v>-1.0152306797290587</v>
      </c>
      <c r="Q129" s="97">
        <f t="shared" si="7"/>
        <v>0.14842000511827302</v>
      </c>
      <c r="R129" s="97">
        <f t="shared" si="8"/>
        <v>-0.80709143990916299</v>
      </c>
      <c r="S129" s="168">
        <v>2</v>
      </c>
      <c r="T129" s="4"/>
    </row>
    <row r="130" spans="1:20" x14ac:dyDescent="0.35">
      <c r="A130" s="4"/>
      <c r="B130" s="10" t="s">
        <v>7</v>
      </c>
      <c r="C130" s="73" t="s">
        <v>171</v>
      </c>
      <c r="D130" s="49" t="s">
        <v>51</v>
      </c>
      <c r="E130" s="49">
        <v>8.6</v>
      </c>
      <c r="F130" s="49">
        <v>5.8</v>
      </c>
      <c r="G130" s="49">
        <v>5.2</v>
      </c>
      <c r="H130" s="49">
        <v>19.599999999999998</v>
      </c>
      <c r="I130" s="49">
        <v>4.0999999999999996</v>
      </c>
      <c r="J130" s="49">
        <v>23.699999999999996</v>
      </c>
      <c r="K130" s="49">
        <v>0.43877551020408168</v>
      </c>
      <c r="L130" s="49">
        <v>0.29591836734693877</v>
      </c>
      <c r="M130" s="49">
        <v>0.47272727272727272</v>
      </c>
      <c r="N130" s="49">
        <v>0.26530612244897961</v>
      </c>
      <c r="O130" s="97">
        <f t="shared" si="5"/>
        <v>-0.24613306953890832</v>
      </c>
      <c r="P130" s="97">
        <f t="shared" si="6"/>
        <v>-0.86681067461078543</v>
      </c>
      <c r="Q130" s="97">
        <f t="shared" si="7"/>
        <v>-0.10919929196499209</v>
      </c>
      <c r="R130" s="97">
        <f t="shared" si="8"/>
        <v>-1.0185695809945732</v>
      </c>
      <c r="S130" s="168">
        <v>2</v>
      </c>
      <c r="T130" s="4"/>
    </row>
    <row r="131" spans="1:20" x14ac:dyDescent="0.35">
      <c r="A131" s="4"/>
      <c r="B131" s="10" t="s">
        <v>7</v>
      </c>
      <c r="C131" s="73" t="s">
        <v>171</v>
      </c>
      <c r="D131" s="49" t="s">
        <v>51</v>
      </c>
      <c r="E131" s="49">
        <v>6.5</v>
      </c>
      <c r="F131" s="49">
        <v>5</v>
      </c>
      <c r="G131" s="49">
        <v>5.7</v>
      </c>
      <c r="H131" s="49">
        <v>17.2</v>
      </c>
      <c r="I131" s="49">
        <v>3.9</v>
      </c>
      <c r="J131" s="49">
        <v>21.099999999999998</v>
      </c>
      <c r="K131" s="49">
        <v>0.37790697674418605</v>
      </c>
      <c r="L131" s="49">
        <v>0.29069767441860467</v>
      </c>
      <c r="M131" s="49">
        <v>0.53271028037383183</v>
      </c>
      <c r="N131" s="49">
        <v>0.33139534883720934</v>
      </c>
      <c r="O131" s="97">
        <f t="shared" si="5"/>
        <v>-0.49844156456626892</v>
      </c>
      <c r="P131" s="97">
        <f t="shared" si="6"/>
        <v>-0.89199803930511035</v>
      </c>
      <c r="Q131" s="97">
        <f t="shared" si="7"/>
        <v>0.13102826240640439</v>
      </c>
      <c r="R131" s="97">
        <f t="shared" si="8"/>
        <v>-0.7018808605286998</v>
      </c>
      <c r="S131" s="168">
        <v>2</v>
      </c>
      <c r="T131" s="4"/>
    </row>
    <row r="132" spans="1:20" x14ac:dyDescent="0.35">
      <c r="A132" s="4"/>
      <c r="B132" s="10" t="s">
        <v>7</v>
      </c>
      <c r="C132" s="73" t="s">
        <v>171</v>
      </c>
      <c r="D132" s="49" t="s">
        <v>51</v>
      </c>
      <c r="E132" s="49">
        <v>7</v>
      </c>
      <c r="F132" s="49">
        <v>6.5</v>
      </c>
      <c r="G132" s="49">
        <v>5</v>
      </c>
      <c r="H132" s="49">
        <v>18.5</v>
      </c>
      <c r="I132" s="49">
        <v>3.6</v>
      </c>
      <c r="J132" s="49">
        <v>22.1</v>
      </c>
      <c r="K132" s="49">
        <v>0.3783783783783784</v>
      </c>
      <c r="L132" s="49">
        <v>0.35135135135135137</v>
      </c>
      <c r="M132" s="49">
        <v>0.43478260869565216</v>
      </c>
      <c r="N132" s="49">
        <v>0.27027027027027029</v>
      </c>
      <c r="O132" s="97">
        <f t="shared" ref="O132:O195" si="9">LN(K132/(1-K132))</f>
        <v>-0.49643688631389099</v>
      </c>
      <c r="P132" s="97">
        <f t="shared" ref="P132:P195" si="10">LN(L132/(1-L132))</f>
        <v>-0.6131044728864089</v>
      </c>
      <c r="Q132" s="97">
        <f t="shared" ref="Q132:Q195" si="11">LN(M132/(1-M132))</f>
        <v>-0.26236426446749112</v>
      </c>
      <c r="R132" s="97">
        <f t="shared" ref="R132:R195" si="12">LN(N132/(1-N132))</f>
        <v>-0.99325177301028333</v>
      </c>
      <c r="S132" s="168">
        <v>2</v>
      </c>
      <c r="T132" s="4"/>
    </row>
    <row r="133" spans="1:20" x14ac:dyDescent="0.35">
      <c r="A133" s="4"/>
      <c r="B133" s="10" t="s">
        <v>7</v>
      </c>
      <c r="C133" s="73" t="s">
        <v>172</v>
      </c>
      <c r="D133" s="49" t="s">
        <v>51</v>
      </c>
      <c r="E133" s="49">
        <v>9.3000000000000007</v>
      </c>
      <c r="F133" s="49">
        <v>6.7</v>
      </c>
      <c r="G133" s="49">
        <v>5</v>
      </c>
      <c r="H133" s="49">
        <v>21</v>
      </c>
      <c r="I133" s="49">
        <v>4</v>
      </c>
      <c r="J133" s="49">
        <v>25</v>
      </c>
      <c r="K133" s="49">
        <v>0.44285714285714289</v>
      </c>
      <c r="L133" s="49">
        <v>0.31904761904761908</v>
      </c>
      <c r="M133" s="49">
        <v>0.42735042735042739</v>
      </c>
      <c r="N133" s="49">
        <v>0.23809523809523808</v>
      </c>
      <c r="O133" s="97">
        <f t="shared" si="9"/>
        <v>-0.22957444164450011</v>
      </c>
      <c r="P133" s="97">
        <f t="shared" si="10"/>
        <v>-0.75815201086894124</v>
      </c>
      <c r="Q133" s="97">
        <f t="shared" si="11"/>
        <v>-0.29266961396281982</v>
      </c>
      <c r="R133" s="97">
        <f t="shared" si="12"/>
        <v>-1.1631508098056809</v>
      </c>
      <c r="S133" s="168">
        <v>2</v>
      </c>
      <c r="T133" s="4"/>
    </row>
    <row r="134" spans="1:20" x14ac:dyDescent="0.35">
      <c r="A134" s="4"/>
      <c r="B134" s="10" t="s">
        <v>7</v>
      </c>
      <c r="C134" s="73" t="s">
        <v>172</v>
      </c>
      <c r="D134" s="49" t="s">
        <v>51</v>
      </c>
      <c r="E134" s="49">
        <v>8</v>
      </c>
      <c r="F134" s="49">
        <v>6</v>
      </c>
      <c r="G134" s="49">
        <v>6</v>
      </c>
      <c r="H134" s="49">
        <v>20</v>
      </c>
      <c r="I134" s="49">
        <v>4.5</v>
      </c>
      <c r="J134" s="49">
        <v>24.5</v>
      </c>
      <c r="K134" s="49">
        <v>0.4</v>
      </c>
      <c r="L134" s="49">
        <v>0.3</v>
      </c>
      <c r="M134" s="49">
        <v>0.5</v>
      </c>
      <c r="N134" s="49">
        <v>0.3</v>
      </c>
      <c r="O134" s="97">
        <f t="shared" si="9"/>
        <v>-0.40546510810816427</v>
      </c>
      <c r="P134" s="97">
        <f t="shared" si="10"/>
        <v>-0.84729786038720356</v>
      </c>
      <c r="Q134" s="97">
        <f t="shared" si="11"/>
        <v>0</v>
      </c>
      <c r="R134" s="97">
        <f t="shared" si="12"/>
        <v>-0.84729786038720356</v>
      </c>
      <c r="S134" s="168">
        <v>2</v>
      </c>
      <c r="T134" s="4"/>
    </row>
    <row r="135" spans="1:20" x14ac:dyDescent="0.35">
      <c r="A135" s="4"/>
      <c r="B135" s="10" t="s">
        <v>7</v>
      </c>
      <c r="C135" s="73" t="s">
        <v>172</v>
      </c>
      <c r="D135" s="49" t="s">
        <v>51</v>
      </c>
      <c r="E135" s="49">
        <v>8.5</v>
      </c>
      <c r="F135" s="49">
        <v>6.9</v>
      </c>
      <c r="G135" s="49">
        <v>5.8</v>
      </c>
      <c r="H135" s="49">
        <v>21.2</v>
      </c>
      <c r="I135" s="49">
        <v>3.7</v>
      </c>
      <c r="J135" s="49">
        <v>24.9</v>
      </c>
      <c r="K135" s="49">
        <v>0.40094339622641512</v>
      </c>
      <c r="L135" s="49">
        <v>0.32547169811320759</v>
      </c>
      <c r="M135" s="49">
        <v>0.45669291338582679</v>
      </c>
      <c r="N135" s="49">
        <v>0.27358490566037735</v>
      </c>
      <c r="O135" s="97">
        <f t="shared" si="9"/>
        <v>-0.40153582996827475</v>
      </c>
      <c r="P135" s="97">
        <f t="shared" si="10"/>
        <v>-0.72873812566264784</v>
      </c>
      <c r="Q135" s="97">
        <f t="shared" si="11"/>
        <v>-0.17366349405083983</v>
      </c>
      <c r="R135" s="97">
        <f t="shared" si="12"/>
        <v>-0.97650959186720976</v>
      </c>
      <c r="S135" s="168">
        <v>2</v>
      </c>
      <c r="T135" s="4"/>
    </row>
    <row r="136" spans="1:20" x14ac:dyDescent="0.35">
      <c r="A136" s="4"/>
      <c r="B136" s="10" t="s">
        <v>7</v>
      </c>
      <c r="C136" s="73" t="s">
        <v>172</v>
      </c>
      <c r="D136" s="49" t="s">
        <v>51</v>
      </c>
      <c r="E136" s="49">
        <v>9</v>
      </c>
      <c r="F136" s="49">
        <v>5</v>
      </c>
      <c r="G136" s="49">
        <v>7.4</v>
      </c>
      <c r="H136" s="49">
        <v>21.4</v>
      </c>
      <c r="I136" s="49">
        <v>4.2</v>
      </c>
      <c r="J136" s="49">
        <v>25.599999999999998</v>
      </c>
      <c r="K136" s="49">
        <v>0.42056074766355145</v>
      </c>
      <c r="L136" s="49">
        <v>0.23364485981308414</v>
      </c>
      <c r="M136" s="49">
        <v>0.59677419354838712</v>
      </c>
      <c r="N136" s="49">
        <v>0.34579439252336452</v>
      </c>
      <c r="O136" s="97">
        <f t="shared" si="9"/>
        <v>-0.3204718952747716</v>
      </c>
      <c r="P136" s="97">
        <f t="shared" si="10"/>
        <v>-1.1878434223960521</v>
      </c>
      <c r="Q136" s="97">
        <f t="shared" si="11"/>
        <v>0.39204208777602384</v>
      </c>
      <c r="R136" s="97">
        <f t="shared" si="12"/>
        <v>-0.63757732940513434</v>
      </c>
      <c r="S136" s="168">
        <v>2</v>
      </c>
      <c r="T136" s="4"/>
    </row>
    <row r="137" spans="1:20" x14ac:dyDescent="0.35">
      <c r="A137" s="4"/>
      <c r="B137" s="10" t="s">
        <v>7</v>
      </c>
      <c r="C137" s="73" t="s">
        <v>172</v>
      </c>
      <c r="D137" s="49" t="s">
        <v>51</v>
      </c>
      <c r="E137" s="49">
        <v>7</v>
      </c>
      <c r="F137" s="49">
        <v>8.3000000000000007</v>
      </c>
      <c r="G137" s="49">
        <v>3.4</v>
      </c>
      <c r="H137" s="49">
        <v>18.7</v>
      </c>
      <c r="I137" s="49">
        <v>3.2</v>
      </c>
      <c r="J137" s="49">
        <v>21.9</v>
      </c>
      <c r="K137" s="49">
        <v>0.37433155080213903</v>
      </c>
      <c r="L137" s="49">
        <v>0.4438502673796792</v>
      </c>
      <c r="M137" s="49">
        <v>0.29059829059829057</v>
      </c>
      <c r="N137" s="49">
        <v>0.18181818181818182</v>
      </c>
      <c r="O137" s="97">
        <f t="shared" si="9"/>
        <v>-0.51367869274839717</v>
      </c>
      <c r="P137" s="97">
        <f t="shared" si="10"/>
        <v>-0.22555029134477467</v>
      </c>
      <c r="Q137" s="97">
        <f t="shared" si="11"/>
        <v>-0.8924800831804367</v>
      </c>
      <c r="R137" s="97">
        <f t="shared" si="12"/>
        <v>-1.5040773967762739</v>
      </c>
      <c r="S137" s="168">
        <v>2</v>
      </c>
      <c r="T137" s="4"/>
    </row>
    <row r="138" spans="1:20" x14ac:dyDescent="0.35">
      <c r="A138" s="4"/>
      <c r="B138" s="10" t="s">
        <v>7</v>
      </c>
      <c r="C138" s="73" t="s">
        <v>173</v>
      </c>
      <c r="D138" s="49" t="s">
        <v>51</v>
      </c>
      <c r="E138" s="49">
        <v>6.8</v>
      </c>
      <c r="F138" s="49">
        <v>8</v>
      </c>
      <c r="G138" s="49">
        <v>2.7</v>
      </c>
      <c r="H138" s="49">
        <v>17.5</v>
      </c>
      <c r="I138" s="49">
        <v>2.9</v>
      </c>
      <c r="J138" s="49">
        <v>20.399999999999999</v>
      </c>
      <c r="K138" s="49">
        <v>0.38857142857142857</v>
      </c>
      <c r="L138" s="49">
        <v>0.45714285714285713</v>
      </c>
      <c r="M138" s="49">
        <v>0.25233644859813087</v>
      </c>
      <c r="N138" s="49">
        <v>0.1542857142857143</v>
      </c>
      <c r="O138" s="97">
        <f t="shared" si="9"/>
        <v>-0.45332112928579954</v>
      </c>
      <c r="P138" s="97">
        <f t="shared" si="10"/>
        <v>-0.17185025692665942</v>
      </c>
      <c r="Q138" s="97">
        <f t="shared" si="11"/>
        <v>-1.0861897686695523</v>
      </c>
      <c r="R138" s="97">
        <f t="shared" si="12"/>
        <v>-1.7013754077597858</v>
      </c>
      <c r="S138" s="168">
        <v>2</v>
      </c>
      <c r="T138" s="4"/>
    </row>
    <row r="139" spans="1:20" x14ac:dyDescent="0.35">
      <c r="A139" s="4"/>
      <c r="B139" s="10" t="s">
        <v>7</v>
      </c>
      <c r="C139" s="73" t="s">
        <v>173</v>
      </c>
      <c r="D139" s="49" t="s">
        <v>51</v>
      </c>
      <c r="E139" s="49">
        <v>9.3000000000000007</v>
      </c>
      <c r="F139" s="49">
        <v>7</v>
      </c>
      <c r="G139" s="49">
        <v>4.0999999999999996</v>
      </c>
      <c r="H139" s="49">
        <v>20.399999999999999</v>
      </c>
      <c r="I139" s="49">
        <v>3.2</v>
      </c>
      <c r="J139" s="49">
        <v>23.599999999999998</v>
      </c>
      <c r="K139" s="49">
        <v>0.45588235294117652</v>
      </c>
      <c r="L139" s="49">
        <v>0.34313725490196079</v>
      </c>
      <c r="M139" s="49">
        <v>0.36936936936936937</v>
      </c>
      <c r="N139" s="49">
        <v>0.20098039215686275</v>
      </c>
      <c r="O139" s="97">
        <f t="shared" si="9"/>
        <v>-0.17693070815907808</v>
      </c>
      <c r="P139" s="97">
        <f t="shared" si="10"/>
        <v>-0.64934455790155243</v>
      </c>
      <c r="Q139" s="97">
        <f t="shared" si="11"/>
        <v>-0.53492317534505118</v>
      </c>
      <c r="R139" s="97">
        <f t="shared" si="12"/>
        <v>-1.3801781341024546</v>
      </c>
      <c r="S139" s="168">
        <v>2</v>
      </c>
      <c r="T139" s="4"/>
    </row>
    <row r="140" spans="1:20" x14ac:dyDescent="0.35">
      <c r="A140" s="4"/>
      <c r="B140" s="10" t="s">
        <v>7</v>
      </c>
      <c r="C140" s="73" t="s">
        <v>173</v>
      </c>
      <c r="D140" s="49" t="s">
        <v>51</v>
      </c>
      <c r="E140" s="49">
        <v>8.1999999999999993</v>
      </c>
      <c r="F140" s="49">
        <v>7.5</v>
      </c>
      <c r="G140" s="49">
        <v>4.2</v>
      </c>
      <c r="H140" s="49">
        <v>19.899999999999999</v>
      </c>
      <c r="I140" s="49">
        <v>3.5</v>
      </c>
      <c r="J140" s="49">
        <v>23.4</v>
      </c>
      <c r="K140" s="49">
        <v>0.4120603015075377</v>
      </c>
      <c r="L140" s="49">
        <v>0.37688442211055279</v>
      </c>
      <c r="M140" s="49">
        <v>0.35897435897435903</v>
      </c>
      <c r="N140" s="49">
        <v>0.21105527638190957</v>
      </c>
      <c r="O140" s="97">
        <f t="shared" si="9"/>
        <v>-0.3554546875335029</v>
      </c>
      <c r="P140" s="97">
        <f t="shared" si="10"/>
        <v>-0.50279345206872639</v>
      </c>
      <c r="Q140" s="97">
        <f t="shared" si="11"/>
        <v>-0.57981849525294182</v>
      </c>
      <c r="R140" s="97">
        <f t="shared" si="12"/>
        <v>-1.3185761870649395</v>
      </c>
      <c r="S140" s="168">
        <v>2</v>
      </c>
      <c r="T140" s="4"/>
    </row>
    <row r="141" spans="1:20" x14ac:dyDescent="0.35">
      <c r="A141" s="4"/>
      <c r="B141" s="10" t="s">
        <v>7</v>
      </c>
      <c r="C141" s="73" t="s">
        <v>173</v>
      </c>
      <c r="D141" s="49" t="s">
        <v>51</v>
      </c>
      <c r="E141" s="49">
        <v>9.5</v>
      </c>
      <c r="F141" s="49">
        <v>8</v>
      </c>
      <c r="G141" s="49">
        <v>3.1</v>
      </c>
      <c r="H141" s="49">
        <v>20.6</v>
      </c>
      <c r="I141" s="49">
        <v>3.5</v>
      </c>
      <c r="J141" s="49">
        <v>24.1</v>
      </c>
      <c r="K141" s="49">
        <v>0.46116504854368928</v>
      </c>
      <c r="L141" s="49">
        <v>0.38834951456310679</v>
      </c>
      <c r="M141" s="49">
        <v>0.27927927927927931</v>
      </c>
      <c r="N141" s="49">
        <v>0.15048543689320387</v>
      </c>
      <c r="O141" s="97">
        <f t="shared" si="9"/>
        <v>-0.15565330971179339</v>
      </c>
      <c r="P141" s="97">
        <f t="shared" si="10"/>
        <v>-0.45425527227759627</v>
      </c>
      <c r="Q141" s="97">
        <f t="shared" si="11"/>
        <v>-0.94803943018873515</v>
      </c>
      <c r="R141" s="97">
        <f t="shared" si="12"/>
        <v>-1.730798769438368</v>
      </c>
      <c r="S141" s="168">
        <v>2</v>
      </c>
      <c r="T141" s="4"/>
    </row>
    <row r="142" spans="1:20" x14ac:dyDescent="0.35">
      <c r="A142" s="4"/>
      <c r="B142" s="10" t="s">
        <v>7</v>
      </c>
      <c r="C142" s="73" t="s">
        <v>173</v>
      </c>
      <c r="D142" s="49" t="s">
        <v>51</v>
      </c>
      <c r="E142" s="49">
        <v>7.8</v>
      </c>
      <c r="F142" s="49">
        <v>6</v>
      </c>
      <c r="G142" s="49">
        <v>6</v>
      </c>
      <c r="H142" s="49">
        <v>19.8</v>
      </c>
      <c r="I142" s="49">
        <v>3.2</v>
      </c>
      <c r="J142" s="49">
        <v>23</v>
      </c>
      <c r="K142" s="49">
        <v>0.39393939393939392</v>
      </c>
      <c r="L142" s="49">
        <v>0.30303030303030304</v>
      </c>
      <c r="M142" s="49">
        <v>0.5</v>
      </c>
      <c r="N142" s="49">
        <v>0.30303030303030304</v>
      </c>
      <c r="O142" s="97">
        <f t="shared" si="9"/>
        <v>-0.43078291609245439</v>
      </c>
      <c r="P142" s="97">
        <f t="shared" si="10"/>
        <v>-0.832909122935104</v>
      </c>
      <c r="Q142" s="97">
        <f t="shared" si="11"/>
        <v>0</v>
      </c>
      <c r="R142" s="97">
        <f t="shared" si="12"/>
        <v>-0.832909122935104</v>
      </c>
      <c r="S142" s="168">
        <v>2</v>
      </c>
      <c r="T142" s="4"/>
    </row>
    <row r="143" spans="1:20" x14ac:dyDescent="0.35">
      <c r="A143" s="4"/>
      <c r="B143" s="10" t="s">
        <v>7</v>
      </c>
      <c r="C143" s="73" t="s">
        <v>174</v>
      </c>
      <c r="D143" s="49" t="s">
        <v>51</v>
      </c>
      <c r="E143" s="49">
        <v>8</v>
      </c>
      <c r="F143" s="49">
        <v>6.5</v>
      </c>
      <c r="G143" s="49">
        <v>4</v>
      </c>
      <c r="H143" s="49">
        <v>18.5</v>
      </c>
      <c r="I143" s="49">
        <v>2.8</v>
      </c>
      <c r="J143" s="49">
        <v>21.3</v>
      </c>
      <c r="K143" s="49">
        <v>0.43243243243243246</v>
      </c>
      <c r="L143" s="49">
        <v>0.35135135135135137</v>
      </c>
      <c r="M143" s="49">
        <v>0.38095238095238093</v>
      </c>
      <c r="N143" s="49">
        <v>0.21621621621621623</v>
      </c>
      <c r="O143" s="97">
        <f t="shared" si="9"/>
        <v>-0.27193371548364165</v>
      </c>
      <c r="P143" s="97">
        <f t="shared" si="10"/>
        <v>-0.6131044728864089</v>
      </c>
      <c r="Q143" s="97">
        <f t="shared" si="11"/>
        <v>-0.48550781578170094</v>
      </c>
      <c r="R143" s="97">
        <f t="shared" si="12"/>
        <v>-1.2878542883066382</v>
      </c>
      <c r="S143" s="168">
        <v>2</v>
      </c>
      <c r="T143" s="4"/>
    </row>
    <row r="144" spans="1:20" x14ac:dyDescent="0.35">
      <c r="A144" s="4"/>
      <c r="B144" s="10" t="s">
        <v>7</v>
      </c>
      <c r="C144" s="73" t="s">
        <v>174</v>
      </c>
      <c r="D144" s="49" t="s">
        <v>51</v>
      </c>
      <c r="E144" s="49">
        <v>8</v>
      </c>
      <c r="F144" s="49">
        <v>5.8</v>
      </c>
      <c r="G144" s="49">
        <v>5.3</v>
      </c>
      <c r="H144" s="49">
        <v>19.100000000000001</v>
      </c>
      <c r="I144" s="49">
        <v>2.9</v>
      </c>
      <c r="J144" s="49">
        <v>22</v>
      </c>
      <c r="K144" s="49">
        <v>0.41884816753926696</v>
      </c>
      <c r="L144" s="49">
        <v>0.30366492146596857</v>
      </c>
      <c r="M144" s="49">
        <v>0.47747747747747749</v>
      </c>
      <c r="N144" s="49">
        <v>0.27748691099476436</v>
      </c>
      <c r="O144" s="97">
        <f t="shared" si="9"/>
        <v>-0.3275035666384527</v>
      </c>
      <c r="P144" s="97">
        <f t="shared" si="10"/>
        <v>-0.82990611767533451</v>
      </c>
      <c r="Q144" s="97">
        <f t="shared" si="11"/>
        <v>-9.015109699429745E-2</v>
      </c>
      <c r="R144" s="97">
        <f t="shared" si="12"/>
        <v>-0.956961771605083</v>
      </c>
      <c r="S144" s="168">
        <v>2</v>
      </c>
      <c r="T144" s="4"/>
    </row>
    <row r="145" spans="1:20" x14ac:dyDescent="0.35">
      <c r="A145" s="4"/>
      <c r="B145" s="10" t="s">
        <v>7</v>
      </c>
      <c r="C145" s="73" t="s">
        <v>174</v>
      </c>
      <c r="D145" s="49" t="s">
        <v>51</v>
      </c>
      <c r="E145" s="49">
        <v>6.5</v>
      </c>
      <c r="F145" s="49">
        <v>6</v>
      </c>
      <c r="G145" s="49">
        <v>5.2</v>
      </c>
      <c r="H145" s="49">
        <v>17.7</v>
      </c>
      <c r="I145" s="49">
        <v>3.5</v>
      </c>
      <c r="J145" s="49">
        <v>21.2</v>
      </c>
      <c r="K145" s="49">
        <v>0.3672316384180791</v>
      </c>
      <c r="L145" s="49">
        <v>0.33898305084745767</v>
      </c>
      <c r="M145" s="49">
        <v>0.46428571428571436</v>
      </c>
      <c r="N145" s="49">
        <v>0.29378531073446329</v>
      </c>
      <c r="O145" s="97">
        <f t="shared" si="9"/>
        <v>-0.54411160139945736</v>
      </c>
      <c r="P145" s="97">
        <f t="shared" si="10"/>
        <v>-0.66782937257565533</v>
      </c>
      <c r="Q145" s="97">
        <f t="shared" si="11"/>
        <v>-0.14310084364067291</v>
      </c>
      <c r="R145" s="97">
        <f t="shared" si="12"/>
        <v>-0.87707001872087387</v>
      </c>
      <c r="S145" s="168">
        <v>2</v>
      </c>
      <c r="T145" s="4"/>
    </row>
    <row r="146" spans="1:20" x14ac:dyDescent="0.35">
      <c r="A146" s="4"/>
      <c r="B146" s="10" t="s">
        <v>7</v>
      </c>
      <c r="C146" s="73" t="s">
        <v>174</v>
      </c>
      <c r="D146" s="49" t="s">
        <v>51</v>
      </c>
      <c r="E146" s="49">
        <v>8</v>
      </c>
      <c r="F146" s="49">
        <v>8.8000000000000007</v>
      </c>
      <c r="G146" s="49">
        <v>4</v>
      </c>
      <c r="H146" s="49">
        <v>20.8</v>
      </c>
      <c r="I146" s="49">
        <v>3.2</v>
      </c>
      <c r="J146" s="49">
        <v>24</v>
      </c>
      <c r="K146" s="49">
        <v>0.38461538461538458</v>
      </c>
      <c r="L146" s="49">
        <v>0.42307692307692307</v>
      </c>
      <c r="M146" s="49">
        <v>0.3125</v>
      </c>
      <c r="N146" s="49">
        <v>0.19230769230769229</v>
      </c>
      <c r="O146" s="97">
        <f t="shared" si="9"/>
        <v>-0.47000362924573574</v>
      </c>
      <c r="P146" s="97">
        <f t="shared" si="10"/>
        <v>-0.31015492830383945</v>
      </c>
      <c r="Q146" s="97">
        <f t="shared" si="11"/>
        <v>-0.78845736036427017</v>
      </c>
      <c r="R146" s="97">
        <f t="shared" si="12"/>
        <v>-1.4350845252893227</v>
      </c>
      <c r="S146" s="168">
        <v>2</v>
      </c>
      <c r="T146" s="4"/>
    </row>
    <row r="147" spans="1:20" x14ac:dyDescent="0.35">
      <c r="A147" s="4"/>
      <c r="B147" s="10" t="s">
        <v>7</v>
      </c>
      <c r="C147" s="73" t="s">
        <v>174</v>
      </c>
      <c r="D147" s="49" t="s">
        <v>51</v>
      </c>
      <c r="E147" s="49">
        <v>5.9</v>
      </c>
      <c r="F147" s="49">
        <v>5.2</v>
      </c>
      <c r="G147" s="49">
        <v>3.7</v>
      </c>
      <c r="H147" s="49">
        <v>14.8</v>
      </c>
      <c r="I147" s="49">
        <v>3.5</v>
      </c>
      <c r="J147" s="49">
        <v>18.3</v>
      </c>
      <c r="K147" s="49">
        <v>0.39864864864864863</v>
      </c>
      <c r="L147" s="49">
        <v>0.35135135135135137</v>
      </c>
      <c r="M147" s="49">
        <v>0.4157303370786517</v>
      </c>
      <c r="N147" s="49">
        <v>0.25</v>
      </c>
      <c r="O147" s="97">
        <f t="shared" si="9"/>
        <v>-0.41109892582642044</v>
      </c>
      <c r="P147" s="97">
        <f t="shared" si="10"/>
        <v>-0.6131044728864089</v>
      </c>
      <c r="Q147" s="97">
        <f t="shared" si="11"/>
        <v>-0.34032580593720285</v>
      </c>
      <c r="R147" s="97">
        <f t="shared" si="12"/>
        <v>-1.0986122886681098</v>
      </c>
      <c r="S147" s="168">
        <v>2</v>
      </c>
      <c r="T147" s="4"/>
    </row>
    <row r="148" spans="1:20" x14ac:dyDescent="0.35">
      <c r="A148" s="4"/>
      <c r="B148" s="10" t="s">
        <v>7</v>
      </c>
      <c r="C148" s="73" t="s">
        <v>265</v>
      </c>
      <c r="D148" s="49" t="s">
        <v>51</v>
      </c>
      <c r="E148" s="49">
        <v>7.8</v>
      </c>
      <c r="F148" s="49">
        <v>5</v>
      </c>
      <c r="G148" s="49">
        <v>6.1</v>
      </c>
      <c r="H148" s="49">
        <v>18.899999999999999</v>
      </c>
      <c r="I148" s="49">
        <v>4.4000000000000004</v>
      </c>
      <c r="J148" s="49">
        <v>23.299999999999997</v>
      </c>
      <c r="K148" s="49">
        <v>0.41269841269841273</v>
      </c>
      <c r="L148" s="49">
        <v>0.26455026455026459</v>
      </c>
      <c r="M148" s="49">
        <v>0.54954954954954949</v>
      </c>
      <c r="N148" s="49">
        <v>0.32275132275132273</v>
      </c>
      <c r="O148" s="97">
        <f t="shared" si="9"/>
        <v>-0.35282137462274221</v>
      </c>
      <c r="P148" s="97">
        <f t="shared" si="10"/>
        <v>-1.0224509277025455</v>
      </c>
      <c r="Q148" s="97">
        <f t="shared" si="11"/>
        <v>0.19885085874516498</v>
      </c>
      <c r="R148" s="97">
        <f t="shared" si="12"/>
        <v>-0.74115639974630587</v>
      </c>
      <c r="S148" s="168">
        <v>2</v>
      </c>
      <c r="T148" s="4"/>
    </row>
    <row r="149" spans="1:20" x14ac:dyDescent="0.35">
      <c r="A149" s="4"/>
      <c r="B149" s="10" t="s">
        <v>7</v>
      </c>
      <c r="C149" s="73" t="s">
        <v>265</v>
      </c>
      <c r="D149" s="49" t="s">
        <v>51</v>
      </c>
      <c r="E149" s="49">
        <v>6.6</v>
      </c>
      <c r="F149" s="49">
        <v>6.4</v>
      </c>
      <c r="G149" s="49">
        <v>5.2</v>
      </c>
      <c r="H149" s="49">
        <v>18.2</v>
      </c>
      <c r="I149" s="49">
        <v>3.4</v>
      </c>
      <c r="J149" s="49">
        <v>21.599999999999998</v>
      </c>
      <c r="K149" s="49">
        <v>0.36263736263736263</v>
      </c>
      <c r="L149" s="49">
        <v>0.35164835164835168</v>
      </c>
      <c r="M149" s="49">
        <v>0.44827586206896547</v>
      </c>
      <c r="N149" s="49">
        <v>0.28571428571428575</v>
      </c>
      <c r="O149" s="97">
        <f t="shared" si="9"/>
        <v>-0.56393544907993909</v>
      </c>
      <c r="P149" s="97">
        <f t="shared" si="10"/>
        <v>-0.61180154110599272</v>
      </c>
      <c r="Q149" s="97">
        <f t="shared" si="11"/>
        <v>-0.20763936477824463</v>
      </c>
      <c r="R149" s="97">
        <f t="shared" si="12"/>
        <v>-0.91629073187415477</v>
      </c>
      <c r="S149" s="168">
        <v>2</v>
      </c>
      <c r="T149" s="4"/>
    </row>
    <row r="150" spans="1:20" x14ac:dyDescent="0.35">
      <c r="A150" s="4"/>
      <c r="B150" s="10" t="s">
        <v>7</v>
      </c>
      <c r="C150" s="73" t="s">
        <v>265</v>
      </c>
      <c r="D150" s="49" t="s">
        <v>51</v>
      </c>
      <c r="E150" s="49">
        <v>5.7</v>
      </c>
      <c r="F150" s="49">
        <v>5</v>
      </c>
      <c r="G150" s="49">
        <v>4.8</v>
      </c>
      <c r="H150" s="49">
        <v>15.5</v>
      </c>
      <c r="I150" s="49">
        <v>3.8</v>
      </c>
      <c r="J150" s="49">
        <v>19.3</v>
      </c>
      <c r="K150" s="49">
        <v>0.36774193548387096</v>
      </c>
      <c r="L150" s="49">
        <v>0.32258064516129031</v>
      </c>
      <c r="M150" s="49">
        <v>0.48979591836734687</v>
      </c>
      <c r="N150" s="49">
        <v>0.30967741935483872</v>
      </c>
      <c r="O150" s="97">
        <f t="shared" si="9"/>
        <v>-0.54191621083602182</v>
      </c>
      <c r="P150" s="97">
        <f t="shared" si="10"/>
        <v>-0.74193734472937745</v>
      </c>
      <c r="Q150" s="97">
        <f t="shared" si="11"/>
        <v>-4.0821994520255513E-2</v>
      </c>
      <c r="R150" s="97">
        <f t="shared" si="12"/>
        <v>-0.80162782355401518</v>
      </c>
      <c r="S150" s="168">
        <v>2</v>
      </c>
      <c r="T150" s="4"/>
    </row>
    <row r="151" spans="1:20" x14ac:dyDescent="0.35">
      <c r="A151" s="4"/>
      <c r="B151" s="10" t="s">
        <v>7</v>
      </c>
      <c r="C151" s="73" t="s">
        <v>265</v>
      </c>
      <c r="D151" s="49" t="s">
        <v>51</v>
      </c>
      <c r="E151" s="49">
        <v>8</v>
      </c>
      <c r="F151" s="49">
        <v>4.5</v>
      </c>
      <c r="G151" s="49">
        <v>7</v>
      </c>
      <c r="H151" s="49">
        <v>19.5</v>
      </c>
      <c r="I151" s="49">
        <v>3.6</v>
      </c>
      <c r="J151" s="49">
        <v>23.1</v>
      </c>
      <c r="K151" s="49">
        <v>0.41025641025641024</v>
      </c>
      <c r="L151" s="49">
        <v>0.23076923076923078</v>
      </c>
      <c r="M151" s="49">
        <v>0.60869565217391308</v>
      </c>
      <c r="N151" s="49">
        <v>0.35897435897435898</v>
      </c>
      <c r="O151" s="97">
        <f t="shared" si="9"/>
        <v>-0.36290549368936847</v>
      </c>
      <c r="P151" s="97">
        <f t="shared" si="10"/>
        <v>-1.2039728043259359</v>
      </c>
      <c r="Q151" s="97">
        <f t="shared" si="11"/>
        <v>0.4418327522790394</v>
      </c>
      <c r="R151" s="97">
        <f t="shared" si="12"/>
        <v>-0.57981849525294205</v>
      </c>
      <c r="S151" s="168">
        <v>2</v>
      </c>
      <c r="T151" s="4"/>
    </row>
    <row r="152" spans="1:20" x14ac:dyDescent="0.35">
      <c r="A152" s="4"/>
      <c r="B152" s="10" t="s">
        <v>7</v>
      </c>
      <c r="C152" s="73" t="s">
        <v>265</v>
      </c>
      <c r="D152" s="49" t="s">
        <v>51</v>
      </c>
      <c r="E152" s="49">
        <v>7.5</v>
      </c>
      <c r="F152" s="49">
        <v>6.5</v>
      </c>
      <c r="G152" s="49">
        <v>4.7</v>
      </c>
      <c r="H152" s="49">
        <v>18.7</v>
      </c>
      <c r="I152" s="49">
        <v>2.9</v>
      </c>
      <c r="J152" s="49">
        <v>21.599999999999998</v>
      </c>
      <c r="K152" s="49">
        <v>0.40106951871657753</v>
      </c>
      <c r="L152" s="49">
        <v>0.34759358288770054</v>
      </c>
      <c r="M152" s="49">
        <v>0.41964285714285721</v>
      </c>
      <c r="N152" s="49">
        <v>0.25133689839572193</v>
      </c>
      <c r="O152" s="97">
        <f t="shared" si="9"/>
        <v>-0.40101075775878403</v>
      </c>
      <c r="P152" s="97">
        <f t="shared" si="10"/>
        <v>-0.6296337748376194</v>
      </c>
      <c r="Q152" s="97">
        <f t="shared" si="11"/>
        <v>-0.32423966818557826</v>
      </c>
      <c r="R152" s="97">
        <f t="shared" si="12"/>
        <v>-1.0914948208992457</v>
      </c>
      <c r="S152" s="168">
        <v>2</v>
      </c>
      <c r="T152" s="4"/>
    </row>
    <row r="153" spans="1:20" x14ac:dyDescent="0.35">
      <c r="A153" s="4"/>
      <c r="B153" s="10" t="s">
        <v>8</v>
      </c>
      <c r="C153" s="73" t="s">
        <v>175</v>
      </c>
      <c r="D153" s="49" t="s">
        <v>50</v>
      </c>
      <c r="E153" s="49">
        <v>5.0999999999999996</v>
      </c>
      <c r="F153" s="49">
        <v>5.5</v>
      </c>
      <c r="G153" s="49">
        <v>4.8</v>
      </c>
      <c r="H153" s="49">
        <v>15.399999999999999</v>
      </c>
      <c r="I153" s="49">
        <v>3.6</v>
      </c>
      <c r="J153" s="49">
        <v>19</v>
      </c>
      <c r="K153" s="49">
        <v>0.33116883116883117</v>
      </c>
      <c r="L153" s="49">
        <v>0.35714285714285715</v>
      </c>
      <c r="M153" s="49">
        <v>0.46601941747572811</v>
      </c>
      <c r="N153" s="49">
        <v>0.31168831168831168</v>
      </c>
      <c r="O153" s="97">
        <f t="shared" si="9"/>
        <v>-0.70290335550530991</v>
      </c>
      <c r="P153" s="97">
        <f t="shared" si="10"/>
        <v>-0.58778666490211895</v>
      </c>
      <c r="Q153" s="97">
        <f t="shared" si="11"/>
        <v>-0.13613217432458005</v>
      </c>
      <c r="R153" s="97">
        <f t="shared" si="12"/>
        <v>-0.79223808320417621</v>
      </c>
      <c r="S153" s="168">
        <v>3</v>
      </c>
      <c r="T153" s="4"/>
    </row>
    <row r="154" spans="1:20" x14ac:dyDescent="0.35">
      <c r="A154" s="4"/>
      <c r="B154" s="10" t="s">
        <v>8</v>
      </c>
      <c r="C154" s="73" t="s">
        <v>175</v>
      </c>
      <c r="D154" s="49" t="s">
        <v>50</v>
      </c>
      <c r="E154" s="49">
        <v>5.3</v>
      </c>
      <c r="F154" s="49">
        <v>6</v>
      </c>
      <c r="G154" s="49">
        <v>3.7</v>
      </c>
      <c r="H154" s="49">
        <v>15</v>
      </c>
      <c r="I154" s="49">
        <v>3</v>
      </c>
      <c r="J154" s="49">
        <v>18</v>
      </c>
      <c r="K154" s="49">
        <v>0.35333333333333333</v>
      </c>
      <c r="L154" s="49">
        <v>0.4</v>
      </c>
      <c r="M154" s="49">
        <v>0.3814432989690722</v>
      </c>
      <c r="N154" s="49">
        <v>0.24666666666666667</v>
      </c>
      <c r="O154" s="97">
        <f t="shared" si="9"/>
        <v>-0.60441906495126108</v>
      </c>
      <c r="P154" s="97">
        <f t="shared" si="10"/>
        <v>-0.40546510810816427</v>
      </c>
      <c r="Q154" s="97">
        <f t="shared" si="11"/>
        <v>-0.48342664957787618</v>
      </c>
      <c r="R154" s="97">
        <f t="shared" si="12"/>
        <v>-1.116469906068116</v>
      </c>
      <c r="S154" s="168">
        <v>3</v>
      </c>
      <c r="T154" s="4"/>
    </row>
    <row r="155" spans="1:20" x14ac:dyDescent="0.35">
      <c r="A155" s="4"/>
      <c r="B155" s="10" t="s">
        <v>8</v>
      </c>
      <c r="C155" s="73" t="s">
        <v>175</v>
      </c>
      <c r="D155" s="49" t="s">
        <v>50</v>
      </c>
      <c r="E155" s="49">
        <v>5</v>
      </c>
      <c r="F155" s="49">
        <v>6</v>
      </c>
      <c r="G155" s="49">
        <v>3.5</v>
      </c>
      <c r="H155" s="49">
        <v>14.5</v>
      </c>
      <c r="I155" s="49">
        <v>3.7</v>
      </c>
      <c r="J155" s="49">
        <v>18.2</v>
      </c>
      <c r="K155" s="49">
        <v>0.34482758620689657</v>
      </c>
      <c r="L155" s="49">
        <v>0.41379310344827586</v>
      </c>
      <c r="M155" s="49">
        <v>0.36842105263157893</v>
      </c>
      <c r="N155" s="49">
        <v>0.2413793103448276</v>
      </c>
      <c r="O155" s="97">
        <f t="shared" si="9"/>
        <v>-0.64185388617239458</v>
      </c>
      <c r="P155" s="97">
        <f t="shared" si="10"/>
        <v>-0.34830669426821587</v>
      </c>
      <c r="Q155" s="97">
        <f t="shared" si="11"/>
        <v>-0.5389965007326869</v>
      </c>
      <c r="R155" s="97">
        <f t="shared" si="12"/>
        <v>-1.1451323043030024</v>
      </c>
      <c r="S155" s="168">
        <v>3</v>
      </c>
      <c r="T155" s="4"/>
    </row>
    <row r="156" spans="1:20" x14ac:dyDescent="0.35">
      <c r="A156" s="4"/>
      <c r="B156" s="10" t="s">
        <v>8</v>
      </c>
      <c r="C156" s="73" t="s">
        <v>175</v>
      </c>
      <c r="D156" s="49" t="s">
        <v>50</v>
      </c>
      <c r="E156" s="49">
        <v>5.5</v>
      </c>
      <c r="F156" s="49">
        <v>6.5</v>
      </c>
      <c r="G156" s="49">
        <v>3.7</v>
      </c>
      <c r="H156" s="49">
        <v>15.7</v>
      </c>
      <c r="I156" s="49">
        <v>1.5</v>
      </c>
      <c r="J156" s="49">
        <v>17.2</v>
      </c>
      <c r="K156" s="49">
        <v>0.35031847133757965</v>
      </c>
      <c r="L156" s="49">
        <v>0.4140127388535032</v>
      </c>
      <c r="M156" s="49">
        <v>0.36274509803921573</v>
      </c>
      <c r="N156" s="49">
        <v>0.23566878980891723</v>
      </c>
      <c r="O156" s="97">
        <f t="shared" si="9"/>
        <v>-0.61763962805180006</v>
      </c>
      <c r="P156" s="97">
        <f t="shared" si="10"/>
        <v>-0.34740130715340317</v>
      </c>
      <c r="Q156" s="97">
        <f t="shared" si="11"/>
        <v>-0.56346935725141256</v>
      </c>
      <c r="R156" s="97">
        <f t="shared" si="12"/>
        <v>-1.1765738301378212</v>
      </c>
      <c r="S156" s="168">
        <v>3</v>
      </c>
      <c r="T156" s="4"/>
    </row>
    <row r="157" spans="1:20" x14ac:dyDescent="0.35">
      <c r="A157" s="4"/>
      <c r="B157" s="10" t="s">
        <v>8</v>
      </c>
      <c r="C157" s="73" t="s">
        <v>175</v>
      </c>
      <c r="D157" s="49" t="s">
        <v>50</v>
      </c>
      <c r="E157" s="49">
        <v>5.3</v>
      </c>
      <c r="F157" s="49">
        <v>6.5</v>
      </c>
      <c r="G157" s="49">
        <v>3.8</v>
      </c>
      <c r="H157" s="49">
        <v>15.600000000000001</v>
      </c>
      <c r="I157" s="49">
        <v>3</v>
      </c>
      <c r="J157" s="49">
        <v>18.600000000000001</v>
      </c>
      <c r="K157" s="49">
        <v>0.3397435897435897</v>
      </c>
      <c r="L157" s="49">
        <v>0.41666666666666663</v>
      </c>
      <c r="M157" s="49">
        <v>0.3689320388349514</v>
      </c>
      <c r="N157" s="49">
        <v>0.24358974358974356</v>
      </c>
      <c r="O157" s="97">
        <f t="shared" si="9"/>
        <v>-0.66443707467751412</v>
      </c>
      <c r="P157" s="97">
        <f t="shared" si="10"/>
        <v>-0.33647223662121306</v>
      </c>
      <c r="Q157" s="97">
        <f t="shared" si="11"/>
        <v>-0.53680111016925147</v>
      </c>
      <c r="R157" s="97">
        <f t="shared" si="12"/>
        <v>-1.133098464739279</v>
      </c>
      <c r="S157" s="168">
        <v>3</v>
      </c>
      <c r="T157" s="4"/>
    </row>
    <row r="158" spans="1:20" x14ac:dyDescent="0.35">
      <c r="A158" s="4"/>
      <c r="B158" s="10" t="s">
        <v>8</v>
      </c>
      <c r="C158" s="73" t="s">
        <v>176</v>
      </c>
      <c r="D158" s="49" t="s">
        <v>50</v>
      </c>
      <c r="E158" s="49">
        <v>5.7</v>
      </c>
      <c r="F158" s="49">
        <v>7</v>
      </c>
      <c r="G158" s="49">
        <v>3</v>
      </c>
      <c r="H158" s="49">
        <v>15.7</v>
      </c>
      <c r="I158" s="49">
        <v>2.4</v>
      </c>
      <c r="J158" s="49">
        <v>18.099999999999998</v>
      </c>
      <c r="K158" s="49">
        <v>0.36305732484076436</v>
      </c>
      <c r="L158" s="49">
        <v>0.44585987261146498</v>
      </c>
      <c r="M158" s="49">
        <v>0.3</v>
      </c>
      <c r="N158" s="49">
        <v>0.19108280254777071</v>
      </c>
      <c r="O158" s="97">
        <f t="shared" si="9"/>
        <v>-0.56211891815354109</v>
      </c>
      <c r="P158" s="97">
        <f t="shared" si="10"/>
        <v>-0.21741287660522471</v>
      </c>
      <c r="Q158" s="97">
        <f t="shared" si="11"/>
        <v>-0.84729786038720356</v>
      </c>
      <c r="R158" s="97">
        <f t="shared" si="12"/>
        <v>-1.442989704796436</v>
      </c>
      <c r="S158" s="168">
        <v>3</v>
      </c>
      <c r="T158" s="4"/>
    </row>
    <row r="159" spans="1:20" x14ac:dyDescent="0.35">
      <c r="A159" s="4"/>
      <c r="B159" s="10" t="s">
        <v>8</v>
      </c>
      <c r="C159" s="73" t="s">
        <v>176</v>
      </c>
      <c r="D159" s="49" t="s">
        <v>50</v>
      </c>
      <c r="E159" s="49">
        <v>5.5</v>
      </c>
      <c r="F159" s="49">
        <v>6</v>
      </c>
      <c r="G159" s="49">
        <v>3.5</v>
      </c>
      <c r="H159" s="49">
        <v>15</v>
      </c>
      <c r="I159" s="49">
        <v>2.8</v>
      </c>
      <c r="J159" s="49">
        <v>17.8</v>
      </c>
      <c r="K159" s="49">
        <v>0.36666666666666664</v>
      </c>
      <c r="L159" s="49">
        <v>0.4</v>
      </c>
      <c r="M159" s="49">
        <v>0.36842105263157893</v>
      </c>
      <c r="N159" s="49">
        <v>0.23333333333333334</v>
      </c>
      <c r="O159" s="97">
        <f t="shared" si="9"/>
        <v>-0.54654370636806993</v>
      </c>
      <c r="P159" s="97">
        <f t="shared" si="10"/>
        <v>-0.40546510810816427</v>
      </c>
      <c r="Q159" s="97">
        <f t="shared" si="11"/>
        <v>-0.5389965007326869</v>
      </c>
      <c r="R159" s="97">
        <f t="shared" si="12"/>
        <v>-1.1895840668738362</v>
      </c>
      <c r="S159" s="168">
        <v>3</v>
      </c>
      <c r="T159" s="4"/>
    </row>
    <row r="160" spans="1:20" x14ac:dyDescent="0.35">
      <c r="A160" s="4"/>
      <c r="B160" s="10" t="s">
        <v>8</v>
      </c>
      <c r="C160" s="73" t="s">
        <v>176</v>
      </c>
      <c r="D160" s="49" t="s">
        <v>50</v>
      </c>
      <c r="E160" s="49">
        <v>5</v>
      </c>
      <c r="F160" s="49">
        <v>5</v>
      </c>
      <c r="G160" s="49">
        <v>5.5</v>
      </c>
      <c r="H160" s="49">
        <v>15.5</v>
      </c>
      <c r="I160" s="49">
        <v>3.6</v>
      </c>
      <c r="J160" s="49">
        <v>19.100000000000001</v>
      </c>
      <c r="K160" s="49">
        <v>0.32258064516129031</v>
      </c>
      <c r="L160" s="49">
        <v>0.32258064516129031</v>
      </c>
      <c r="M160" s="49">
        <v>0.52380952380952384</v>
      </c>
      <c r="N160" s="49">
        <v>0.35483870967741937</v>
      </c>
      <c r="O160" s="97">
        <f t="shared" si="9"/>
        <v>-0.74193734472937745</v>
      </c>
      <c r="P160" s="97">
        <f t="shared" si="10"/>
        <v>-0.74193734472937745</v>
      </c>
      <c r="Q160" s="97">
        <f t="shared" si="11"/>
        <v>9.5310179804324935E-2</v>
      </c>
      <c r="R160" s="97">
        <f t="shared" si="12"/>
        <v>-0.59783700075562041</v>
      </c>
      <c r="S160" s="168">
        <v>3</v>
      </c>
      <c r="T160" s="4"/>
    </row>
    <row r="161" spans="1:20" x14ac:dyDescent="0.35">
      <c r="A161" s="4"/>
      <c r="B161" s="10" t="s">
        <v>8</v>
      </c>
      <c r="C161" s="73" t="s">
        <v>176</v>
      </c>
      <c r="D161" s="49" t="s">
        <v>50</v>
      </c>
      <c r="E161" s="49">
        <v>5.2</v>
      </c>
      <c r="F161" s="49">
        <v>5.8</v>
      </c>
      <c r="G161" s="49">
        <v>4.7</v>
      </c>
      <c r="H161" s="49">
        <v>15.7</v>
      </c>
      <c r="I161" s="49">
        <v>3.8</v>
      </c>
      <c r="J161" s="49">
        <v>19.5</v>
      </c>
      <c r="K161" s="49">
        <v>0.33121019108280259</v>
      </c>
      <c r="L161" s="49">
        <v>0.36942675159235672</v>
      </c>
      <c r="M161" s="49">
        <v>0.44761904761904764</v>
      </c>
      <c r="N161" s="49">
        <v>0.29936305732484081</v>
      </c>
      <c r="O161" s="97">
        <f t="shared" si="9"/>
        <v>-0.70271663157609587</v>
      </c>
      <c r="P161" s="97">
        <f t="shared" si="10"/>
        <v>-0.53467683958817036</v>
      </c>
      <c r="Q161" s="97">
        <f t="shared" si="11"/>
        <v>-0.2102954088363608</v>
      </c>
      <c r="R161" s="97">
        <f t="shared" si="12"/>
        <v>-0.85033276408235747</v>
      </c>
      <c r="S161" s="168">
        <v>3</v>
      </c>
      <c r="T161" s="4"/>
    </row>
    <row r="162" spans="1:20" x14ac:dyDescent="0.35">
      <c r="A162" s="4"/>
      <c r="B162" s="10" t="s">
        <v>8</v>
      </c>
      <c r="C162" s="73" t="s">
        <v>176</v>
      </c>
      <c r="D162" s="49" t="s">
        <v>50</v>
      </c>
      <c r="E162" s="49">
        <v>5.4</v>
      </c>
      <c r="F162" s="49">
        <v>5</v>
      </c>
      <c r="G162" s="49">
        <v>4.8</v>
      </c>
      <c r="H162" s="49">
        <v>15.2</v>
      </c>
      <c r="I162" s="49">
        <v>3.7</v>
      </c>
      <c r="J162" s="49">
        <v>18.899999999999999</v>
      </c>
      <c r="K162" s="49">
        <v>0.35526315789473689</v>
      </c>
      <c r="L162" s="49">
        <v>0.32894736842105265</v>
      </c>
      <c r="M162" s="49">
        <v>0.48979591836734687</v>
      </c>
      <c r="N162" s="49">
        <v>0.31578947368421051</v>
      </c>
      <c r="O162" s="97">
        <f t="shared" si="9"/>
        <v>-0.59598343210629723</v>
      </c>
      <c r="P162" s="97">
        <f t="shared" si="10"/>
        <v>-0.71294980785612494</v>
      </c>
      <c r="Q162" s="97">
        <f t="shared" si="11"/>
        <v>-4.0821994520255513E-2</v>
      </c>
      <c r="R162" s="97">
        <f t="shared" si="12"/>
        <v>-0.77318988823348178</v>
      </c>
      <c r="S162" s="168">
        <v>3</v>
      </c>
      <c r="T162" s="4"/>
    </row>
    <row r="163" spans="1:20" x14ac:dyDescent="0.35">
      <c r="A163" s="4"/>
      <c r="B163" s="10" t="s">
        <v>8</v>
      </c>
      <c r="C163" s="73" t="s">
        <v>177</v>
      </c>
      <c r="D163" s="49" t="s">
        <v>50</v>
      </c>
      <c r="E163" s="49">
        <v>6.9</v>
      </c>
      <c r="F163" s="49">
        <v>7</v>
      </c>
      <c r="G163" s="49">
        <v>4.9000000000000004</v>
      </c>
      <c r="H163" s="49">
        <v>18.8</v>
      </c>
      <c r="I163" s="49">
        <v>3.6</v>
      </c>
      <c r="J163" s="49">
        <v>22.400000000000002</v>
      </c>
      <c r="K163" s="49">
        <v>0.36702127659574468</v>
      </c>
      <c r="L163" s="49">
        <v>0.37234042553191488</v>
      </c>
      <c r="M163" s="49">
        <v>0.41176470588235298</v>
      </c>
      <c r="N163" s="49">
        <v>0.26063829787234044</v>
      </c>
      <c r="O163" s="97">
        <f t="shared" si="9"/>
        <v>-0.54501698851426994</v>
      </c>
      <c r="P163" s="97">
        <f t="shared" si="10"/>
        <v>-0.52218938241630586</v>
      </c>
      <c r="Q163" s="97">
        <f t="shared" si="11"/>
        <v>-0.35667494393873211</v>
      </c>
      <c r="R163" s="97">
        <f t="shared" si="12"/>
        <v>-1.042653635020065</v>
      </c>
      <c r="S163" s="168">
        <v>3</v>
      </c>
      <c r="T163" s="4"/>
    </row>
    <row r="164" spans="1:20" x14ac:dyDescent="0.35">
      <c r="A164" s="4"/>
      <c r="B164" s="10" t="s">
        <v>8</v>
      </c>
      <c r="C164" s="73" t="s">
        <v>177</v>
      </c>
      <c r="D164" s="49" t="s">
        <v>50</v>
      </c>
      <c r="E164" s="49">
        <v>6.9</v>
      </c>
      <c r="F164" s="49">
        <v>6.5</v>
      </c>
      <c r="G164" s="49">
        <v>5.7</v>
      </c>
      <c r="H164" s="49">
        <v>19.100000000000001</v>
      </c>
      <c r="I164" s="49">
        <v>3.4</v>
      </c>
      <c r="J164" s="49">
        <v>22.5</v>
      </c>
      <c r="K164" s="49">
        <v>0.36125654450261779</v>
      </c>
      <c r="L164" s="49">
        <v>0.34031413612565442</v>
      </c>
      <c r="M164" s="49">
        <v>0.46721311475409838</v>
      </c>
      <c r="N164" s="49">
        <v>0.29842931937172773</v>
      </c>
      <c r="O164" s="97">
        <f t="shared" si="9"/>
        <v>-0.56991454013599729</v>
      </c>
      <c r="P164" s="97">
        <f t="shared" si="10"/>
        <v>-0.66189463705584095</v>
      </c>
      <c r="Q164" s="97">
        <f t="shared" si="11"/>
        <v>-0.13133600206108698</v>
      </c>
      <c r="R164" s="97">
        <f t="shared" si="12"/>
        <v>-0.85478853211636119</v>
      </c>
      <c r="S164" s="168">
        <v>3</v>
      </c>
      <c r="T164" s="4"/>
    </row>
    <row r="165" spans="1:20" x14ac:dyDescent="0.35">
      <c r="A165" s="4"/>
      <c r="B165" s="10" t="s">
        <v>8</v>
      </c>
      <c r="C165" s="73" t="s">
        <v>177</v>
      </c>
      <c r="D165" s="49" t="s">
        <v>50</v>
      </c>
      <c r="E165" s="49">
        <v>7</v>
      </c>
      <c r="F165" s="49">
        <v>7</v>
      </c>
      <c r="G165" s="49">
        <v>5</v>
      </c>
      <c r="H165" s="49">
        <v>19</v>
      </c>
      <c r="I165" s="49">
        <v>3.6</v>
      </c>
      <c r="J165" s="49">
        <v>22.6</v>
      </c>
      <c r="K165" s="49">
        <v>0.36842105263157893</v>
      </c>
      <c r="L165" s="49">
        <v>0.36842105263157893</v>
      </c>
      <c r="M165" s="49">
        <v>0.41666666666666669</v>
      </c>
      <c r="N165" s="49">
        <v>0.26315789473684209</v>
      </c>
      <c r="O165" s="97">
        <f t="shared" si="9"/>
        <v>-0.5389965007326869</v>
      </c>
      <c r="P165" s="97">
        <f t="shared" si="10"/>
        <v>-0.5389965007326869</v>
      </c>
      <c r="Q165" s="97">
        <f t="shared" si="11"/>
        <v>-0.33647223662121273</v>
      </c>
      <c r="R165" s="97">
        <f t="shared" si="12"/>
        <v>-1.0296194171811583</v>
      </c>
      <c r="S165" s="168">
        <v>3</v>
      </c>
      <c r="T165" s="4"/>
    </row>
    <row r="166" spans="1:20" x14ac:dyDescent="0.35">
      <c r="A166" s="4"/>
      <c r="B166" s="10" t="s">
        <v>8</v>
      </c>
      <c r="C166" s="73" t="s">
        <v>177</v>
      </c>
      <c r="D166" s="49" t="s">
        <v>50</v>
      </c>
      <c r="E166" s="49">
        <v>7.1</v>
      </c>
      <c r="F166" s="49">
        <v>7</v>
      </c>
      <c r="G166" s="49">
        <v>4.8</v>
      </c>
      <c r="H166" s="49">
        <v>18.899999999999999</v>
      </c>
      <c r="I166" s="49">
        <v>3.9</v>
      </c>
      <c r="J166" s="49">
        <v>22.799999999999997</v>
      </c>
      <c r="K166" s="49">
        <v>0.3756613756613757</v>
      </c>
      <c r="L166" s="49">
        <v>0.37037037037037041</v>
      </c>
      <c r="M166" s="49">
        <v>0.40677966101694912</v>
      </c>
      <c r="N166" s="49">
        <v>0.25396825396825395</v>
      </c>
      <c r="O166" s="97">
        <f t="shared" si="9"/>
        <v>-0.5080047474243492</v>
      </c>
      <c r="P166" s="97">
        <f t="shared" si="10"/>
        <v>-0.53062825106217015</v>
      </c>
      <c r="Q166" s="97">
        <f t="shared" si="11"/>
        <v>-0.37729423114146804</v>
      </c>
      <c r="R166" s="97">
        <f t="shared" si="12"/>
        <v>-1.0775588794702773</v>
      </c>
      <c r="S166" s="168">
        <v>3</v>
      </c>
      <c r="T166" s="4"/>
    </row>
    <row r="167" spans="1:20" x14ac:dyDescent="0.35">
      <c r="A167" s="4"/>
      <c r="B167" s="10" t="s">
        <v>8</v>
      </c>
      <c r="C167" s="73" t="s">
        <v>177</v>
      </c>
      <c r="D167" s="49" t="s">
        <v>50</v>
      </c>
      <c r="E167" s="49">
        <v>6.5</v>
      </c>
      <c r="F167" s="49">
        <v>7</v>
      </c>
      <c r="G167" s="49">
        <v>4.3</v>
      </c>
      <c r="H167" s="49">
        <v>17.8</v>
      </c>
      <c r="I167" s="49">
        <v>3.5</v>
      </c>
      <c r="J167" s="49">
        <v>21.3</v>
      </c>
      <c r="K167" s="49">
        <v>0.3651685393258427</v>
      </c>
      <c r="L167" s="49">
        <v>0.3932584269662921</v>
      </c>
      <c r="M167" s="49">
        <v>0.38053097345132741</v>
      </c>
      <c r="N167" s="49">
        <v>0.24157303370786515</v>
      </c>
      <c r="O167" s="97">
        <f t="shared" si="9"/>
        <v>-0.55300054881670346</v>
      </c>
      <c r="P167" s="97">
        <f t="shared" si="10"/>
        <v>-0.4336359850748609</v>
      </c>
      <c r="Q167" s="97">
        <f t="shared" si="11"/>
        <v>-0.48729512635579669</v>
      </c>
      <c r="R167" s="97">
        <f t="shared" si="12"/>
        <v>-1.1440746627448672</v>
      </c>
      <c r="S167" s="168">
        <v>3</v>
      </c>
      <c r="T167" s="4"/>
    </row>
    <row r="168" spans="1:20" x14ac:dyDescent="0.35">
      <c r="A168" s="4"/>
      <c r="B168" s="10" t="s">
        <v>8</v>
      </c>
      <c r="C168" s="73" t="s">
        <v>178</v>
      </c>
      <c r="D168" s="49" t="s">
        <v>50</v>
      </c>
      <c r="E168" s="49">
        <v>6.8</v>
      </c>
      <c r="F168" s="49">
        <v>6.9</v>
      </c>
      <c r="G168" s="49">
        <v>4.2</v>
      </c>
      <c r="H168" s="49">
        <v>17.899999999999999</v>
      </c>
      <c r="I168" s="49">
        <v>3.3</v>
      </c>
      <c r="J168" s="49">
        <v>21.2</v>
      </c>
      <c r="K168" s="49">
        <v>0.37988826815642462</v>
      </c>
      <c r="L168" s="49">
        <v>0.38547486033519557</v>
      </c>
      <c r="M168" s="49">
        <v>0.37837837837837834</v>
      </c>
      <c r="N168" s="49">
        <v>0.23463687150837992</v>
      </c>
      <c r="O168" s="97">
        <f t="shared" si="9"/>
        <v>-0.49002249613622734</v>
      </c>
      <c r="P168" s="97">
        <f t="shared" si="10"/>
        <v>-0.46637386119515661</v>
      </c>
      <c r="Q168" s="97">
        <f t="shared" si="11"/>
        <v>-0.49643688631389138</v>
      </c>
      <c r="R168" s="97">
        <f t="shared" si="12"/>
        <v>-1.1823113075447564</v>
      </c>
      <c r="S168" s="168">
        <v>3</v>
      </c>
      <c r="T168" s="4"/>
    </row>
    <row r="169" spans="1:20" x14ac:dyDescent="0.35">
      <c r="A169" s="4"/>
      <c r="B169" s="10" t="s">
        <v>8</v>
      </c>
      <c r="C169" s="73" t="s">
        <v>178</v>
      </c>
      <c r="D169" s="49" t="s">
        <v>50</v>
      </c>
      <c r="E169" s="49">
        <v>6.7</v>
      </c>
      <c r="F169" s="49">
        <v>5</v>
      </c>
      <c r="G169" s="49">
        <v>5.5</v>
      </c>
      <c r="H169" s="49">
        <v>17.2</v>
      </c>
      <c r="I169" s="49">
        <v>3.4</v>
      </c>
      <c r="J169" s="49">
        <v>20.599999999999998</v>
      </c>
      <c r="K169" s="49">
        <v>0.38953488372093026</v>
      </c>
      <c r="L169" s="49">
        <v>0.29069767441860467</v>
      </c>
      <c r="M169" s="49">
        <v>0.52380952380952384</v>
      </c>
      <c r="N169" s="49">
        <v>0.31976744186046513</v>
      </c>
      <c r="O169" s="97">
        <f t="shared" si="9"/>
        <v>-0.44926773076655718</v>
      </c>
      <c r="P169" s="97">
        <f t="shared" si="10"/>
        <v>-0.89199803930511035</v>
      </c>
      <c r="Q169" s="97">
        <f t="shared" si="11"/>
        <v>9.5310179804324935E-2</v>
      </c>
      <c r="R169" s="97">
        <f t="shared" si="12"/>
        <v>-0.75484074956528513</v>
      </c>
      <c r="S169" s="168">
        <v>3</v>
      </c>
      <c r="T169" s="4"/>
    </row>
    <row r="170" spans="1:20" x14ac:dyDescent="0.35">
      <c r="A170" s="4"/>
      <c r="B170" s="10" t="s">
        <v>8</v>
      </c>
      <c r="C170" s="73" t="s">
        <v>178</v>
      </c>
      <c r="D170" s="49" t="s">
        <v>50</v>
      </c>
      <c r="E170" s="49">
        <v>6.5</v>
      </c>
      <c r="F170" s="49">
        <v>5.8</v>
      </c>
      <c r="G170" s="49">
        <v>5.7</v>
      </c>
      <c r="H170" s="49">
        <v>18</v>
      </c>
      <c r="I170" s="49">
        <v>3.6</v>
      </c>
      <c r="J170" s="49">
        <v>21.6</v>
      </c>
      <c r="K170" s="49">
        <v>0.3611111111111111</v>
      </c>
      <c r="L170" s="49">
        <v>0.32222222222222219</v>
      </c>
      <c r="M170" s="49">
        <v>0.4956521739130435</v>
      </c>
      <c r="N170" s="49">
        <v>0.31666666666666665</v>
      </c>
      <c r="O170" s="97">
        <f t="shared" si="9"/>
        <v>-0.57054485846761283</v>
      </c>
      <c r="P170" s="97">
        <f t="shared" si="10"/>
        <v>-0.74357803418683743</v>
      </c>
      <c r="Q170" s="97">
        <f t="shared" si="11"/>
        <v>-1.7391742711869107E-2</v>
      </c>
      <c r="R170" s="97">
        <f t="shared" si="12"/>
        <v>-0.76913308753786747</v>
      </c>
      <c r="S170" s="168">
        <v>3</v>
      </c>
      <c r="T170" s="4"/>
    </row>
    <row r="171" spans="1:20" x14ac:dyDescent="0.35">
      <c r="A171" s="4"/>
      <c r="B171" s="10" t="s">
        <v>8</v>
      </c>
      <c r="C171" s="73" t="s">
        <v>178</v>
      </c>
      <c r="D171" s="49" t="s">
        <v>50</v>
      </c>
      <c r="E171" s="49">
        <v>6</v>
      </c>
      <c r="F171" s="49">
        <v>6.7</v>
      </c>
      <c r="G171" s="49">
        <v>4.8</v>
      </c>
      <c r="H171" s="49">
        <v>17.5</v>
      </c>
      <c r="I171" s="49">
        <v>2.9</v>
      </c>
      <c r="J171" s="49">
        <v>20.399999999999999</v>
      </c>
      <c r="K171" s="49">
        <v>0.34285714285714286</v>
      </c>
      <c r="L171" s="49">
        <v>0.38285714285714284</v>
      </c>
      <c r="M171" s="49">
        <v>0.41739130434782606</v>
      </c>
      <c r="N171" s="49">
        <v>0.2742857142857143</v>
      </c>
      <c r="O171" s="97">
        <f t="shared" si="9"/>
        <v>-0.65058756614114943</v>
      </c>
      <c r="P171" s="97">
        <f t="shared" si="10"/>
        <v>-0.47743860773325386</v>
      </c>
      <c r="Q171" s="97">
        <f t="shared" si="11"/>
        <v>-0.33349160848307519</v>
      </c>
      <c r="R171" s="97">
        <f t="shared" si="12"/>
        <v>-0.97298607555070038</v>
      </c>
      <c r="S171" s="168">
        <v>3</v>
      </c>
      <c r="T171" s="4"/>
    </row>
    <row r="172" spans="1:20" x14ac:dyDescent="0.35">
      <c r="A172" s="4"/>
      <c r="B172" s="10" t="s">
        <v>8</v>
      </c>
      <c r="C172" s="73" t="s">
        <v>178</v>
      </c>
      <c r="D172" s="49" t="s">
        <v>50</v>
      </c>
      <c r="E172" s="49">
        <v>6.6</v>
      </c>
      <c r="F172" s="49">
        <v>6.5</v>
      </c>
      <c r="G172" s="49">
        <v>4</v>
      </c>
      <c r="H172" s="49">
        <v>17.100000000000001</v>
      </c>
      <c r="I172" s="49">
        <v>3.8</v>
      </c>
      <c r="J172" s="49">
        <v>20.900000000000002</v>
      </c>
      <c r="K172" s="49">
        <v>0.38596491228070168</v>
      </c>
      <c r="L172" s="49">
        <v>0.38011695906432746</v>
      </c>
      <c r="M172" s="49">
        <v>0.38095238095238093</v>
      </c>
      <c r="N172" s="49">
        <v>0.23391812865497075</v>
      </c>
      <c r="O172" s="97">
        <f t="shared" si="9"/>
        <v>-0.46430560813109822</v>
      </c>
      <c r="P172" s="97">
        <f t="shared" si="10"/>
        <v>-0.48905182421643023</v>
      </c>
      <c r="Q172" s="97">
        <f t="shared" si="11"/>
        <v>-0.48550781578170094</v>
      </c>
      <c r="R172" s="97">
        <f t="shared" si="12"/>
        <v>-1.1863178690872154</v>
      </c>
      <c r="S172" s="168">
        <v>3</v>
      </c>
      <c r="T172" s="4"/>
    </row>
    <row r="173" spans="1:20" x14ac:dyDescent="0.35">
      <c r="A173" s="4"/>
      <c r="B173" s="10" t="s">
        <v>8</v>
      </c>
      <c r="C173" s="73" t="s">
        <v>179</v>
      </c>
      <c r="D173" s="49" t="s">
        <v>50</v>
      </c>
      <c r="E173" s="49">
        <v>6.3</v>
      </c>
      <c r="F173" s="49">
        <v>8</v>
      </c>
      <c r="G173" s="49">
        <v>4.4000000000000004</v>
      </c>
      <c r="H173" s="49">
        <v>18.700000000000003</v>
      </c>
      <c r="I173" s="49">
        <v>4.0999999999999996</v>
      </c>
      <c r="J173" s="49">
        <v>22.800000000000004</v>
      </c>
      <c r="K173" s="49">
        <v>0.33689839572192509</v>
      </c>
      <c r="L173" s="49">
        <v>0.42780748663101598</v>
      </c>
      <c r="M173" s="49">
        <v>0.35483870967741937</v>
      </c>
      <c r="N173" s="49">
        <v>0.23529411764705882</v>
      </c>
      <c r="O173" s="97">
        <f t="shared" si="9"/>
        <v>-0.67714683921350416</v>
      </c>
      <c r="P173" s="97">
        <f t="shared" si="10"/>
        <v>-0.29080219978802491</v>
      </c>
      <c r="Q173" s="97">
        <f t="shared" si="11"/>
        <v>-0.59783700075562041</v>
      </c>
      <c r="R173" s="97">
        <f t="shared" si="12"/>
        <v>-1.1786549963416462</v>
      </c>
      <c r="S173" s="168">
        <v>3</v>
      </c>
      <c r="T173" s="4"/>
    </row>
    <row r="174" spans="1:20" x14ac:dyDescent="0.35">
      <c r="A174" s="4"/>
      <c r="B174" s="10" t="s">
        <v>8</v>
      </c>
      <c r="C174" s="73" t="s">
        <v>179</v>
      </c>
      <c r="D174" s="49" t="s">
        <v>50</v>
      </c>
      <c r="E174" s="49">
        <v>6.2</v>
      </c>
      <c r="F174" s="49">
        <v>6.5</v>
      </c>
      <c r="G174" s="49">
        <v>6</v>
      </c>
      <c r="H174" s="49">
        <v>18.7</v>
      </c>
      <c r="I174" s="49">
        <v>2.6</v>
      </c>
      <c r="J174" s="49">
        <v>21.3</v>
      </c>
      <c r="K174" s="49">
        <v>0.33155080213903748</v>
      </c>
      <c r="L174" s="49">
        <v>0.34759358288770054</v>
      </c>
      <c r="M174" s="49">
        <v>0.48</v>
      </c>
      <c r="N174" s="49">
        <v>0.32085561497326204</v>
      </c>
      <c r="O174" s="97">
        <f t="shared" si="9"/>
        <v>-0.70117935225720951</v>
      </c>
      <c r="P174" s="97">
        <f t="shared" si="10"/>
        <v>-0.6296337748376194</v>
      </c>
      <c r="Q174" s="97">
        <f t="shared" si="11"/>
        <v>-8.0042707673536495E-2</v>
      </c>
      <c r="R174" s="97">
        <f t="shared" si="12"/>
        <v>-0.74984252423649056</v>
      </c>
      <c r="S174" s="168">
        <v>3</v>
      </c>
      <c r="T174" s="4"/>
    </row>
    <row r="175" spans="1:20" x14ac:dyDescent="0.35">
      <c r="A175" s="4"/>
      <c r="B175" s="10" t="s">
        <v>8</v>
      </c>
      <c r="C175" s="73" t="s">
        <v>179</v>
      </c>
      <c r="D175" s="49" t="s">
        <v>50</v>
      </c>
      <c r="E175" s="49">
        <v>6.4</v>
      </c>
      <c r="F175" s="49">
        <v>6</v>
      </c>
      <c r="G175" s="49">
        <v>5</v>
      </c>
      <c r="H175" s="49">
        <v>17.399999999999999</v>
      </c>
      <c r="I175" s="49">
        <v>2.8</v>
      </c>
      <c r="J175" s="49">
        <v>20.2</v>
      </c>
      <c r="K175" s="49">
        <v>0.36781609195402304</v>
      </c>
      <c r="L175" s="49">
        <v>0.34482758620689657</v>
      </c>
      <c r="M175" s="49">
        <v>0.45454545454545453</v>
      </c>
      <c r="N175" s="49">
        <v>0.2873563218390805</v>
      </c>
      <c r="O175" s="97">
        <f t="shared" si="9"/>
        <v>-0.54159728243274419</v>
      </c>
      <c r="P175" s="97">
        <f t="shared" si="10"/>
        <v>-0.64185388617239458</v>
      </c>
      <c r="Q175" s="97">
        <f t="shared" si="11"/>
        <v>-0.18232155679395459</v>
      </c>
      <c r="R175" s="97">
        <f t="shared" si="12"/>
        <v>-0.90825856017689077</v>
      </c>
      <c r="S175" s="168">
        <v>3</v>
      </c>
      <c r="T175" s="4"/>
    </row>
    <row r="176" spans="1:20" x14ac:dyDescent="0.35">
      <c r="A176" s="4"/>
      <c r="B176" s="10" t="s">
        <v>8</v>
      </c>
      <c r="C176" s="73" t="s">
        <v>179</v>
      </c>
      <c r="D176" s="49" t="s">
        <v>50</v>
      </c>
      <c r="E176" s="49">
        <v>6.4</v>
      </c>
      <c r="F176" s="49">
        <v>5.5</v>
      </c>
      <c r="G176" s="49">
        <v>6.3</v>
      </c>
      <c r="H176" s="49">
        <v>18.2</v>
      </c>
      <c r="I176" s="49">
        <v>3.5</v>
      </c>
      <c r="J176" s="49">
        <v>21.7</v>
      </c>
      <c r="K176" s="49">
        <v>0.35164835164835168</v>
      </c>
      <c r="L176" s="49">
        <v>0.30219780219780223</v>
      </c>
      <c r="M176" s="49">
        <v>0.53389830508474567</v>
      </c>
      <c r="N176" s="49">
        <v>0.34615384615384615</v>
      </c>
      <c r="O176" s="97">
        <f t="shared" si="9"/>
        <v>-0.61180154110599272</v>
      </c>
      <c r="P176" s="97">
        <f t="shared" si="10"/>
        <v>-0.83685390122612024</v>
      </c>
      <c r="Q176" s="97">
        <f t="shared" si="11"/>
        <v>0.13580154115906143</v>
      </c>
      <c r="R176" s="97">
        <f t="shared" si="12"/>
        <v>-0.63598876671999671</v>
      </c>
      <c r="S176" s="168">
        <v>3</v>
      </c>
      <c r="T176" s="4"/>
    </row>
    <row r="177" spans="1:20" x14ac:dyDescent="0.35">
      <c r="A177" s="4"/>
      <c r="B177" s="10" t="s">
        <v>8</v>
      </c>
      <c r="C177" s="73" t="s">
        <v>179</v>
      </c>
      <c r="D177" s="49" t="s">
        <v>50</v>
      </c>
      <c r="E177" s="49">
        <v>6.7</v>
      </c>
      <c r="F177" s="49">
        <v>5.5</v>
      </c>
      <c r="G177" s="49">
        <v>6.2</v>
      </c>
      <c r="H177" s="49">
        <v>18.399999999999999</v>
      </c>
      <c r="I177" s="49">
        <v>3.1</v>
      </c>
      <c r="J177" s="49">
        <v>21.5</v>
      </c>
      <c r="K177" s="49">
        <v>0.36413043478260876</v>
      </c>
      <c r="L177" s="49">
        <v>0.29891304347826092</v>
      </c>
      <c r="M177" s="49">
        <v>0.52991452991452992</v>
      </c>
      <c r="N177" s="49">
        <v>0.33695652173913049</v>
      </c>
      <c r="O177" s="97">
        <f t="shared" si="9"/>
        <v>-0.55748131540678969</v>
      </c>
      <c r="P177" s="97">
        <f t="shared" si="10"/>
        <v>-0.85247921912920088</v>
      </c>
      <c r="Q177" s="97">
        <f t="shared" si="11"/>
        <v>0.11980119981262058</v>
      </c>
      <c r="R177" s="97">
        <f t="shared" si="12"/>
        <v>-0.67688665968816475</v>
      </c>
      <c r="S177" s="168">
        <v>3</v>
      </c>
      <c r="T177" s="4"/>
    </row>
    <row r="178" spans="1:20" x14ac:dyDescent="0.35">
      <c r="A178" s="4"/>
      <c r="B178" s="10" t="s">
        <v>8</v>
      </c>
      <c r="C178" s="6" t="s">
        <v>47</v>
      </c>
      <c r="D178" s="49" t="s">
        <v>50</v>
      </c>
      <c r="E178" s="49">
        <v>8.5</v>
      </c>
      <c r="F178" s="49">
        <v>7</v>
      </c>
      <c r="G178" s="49">
        <v>5.6</v>
      </c>
      <c r="H178" s="49">
        <v>21.1</v>
      </c>
      <c r="I178" s="49">
        <v>3.2</v>
      </c>
      <c r="J178" s="49">
        <v>24.3</v>
      </c>
      <c r="K178" s="49">
        <v>0.40284360189573459</v>
      </c>
      <c r="L178" s="49">
        <v>0.33175355450236965</v>
      </c>
      <c r="M178" s="49">
        <v>0.44444444444444442</v>
      </c>
      <c r="N178" s="49">
        <v>0.2654028436018957</v>
      </c>
      <c r="O178" s="97">
        <f t="shared" si="9"/>
        <v>-0.39363065046116147</v>
      </c>
      <c r="P178" s="97">
        <f t="shared" si="10"/>
        <v>-0.70026464832880941</v>
      </c>
      <c r="Q178" s="97">
        <f t="shared" si="11"/>
        <v>-0.22314355131420985</v>
      </c>
      <c r="R178" s="97">
        <f t="shared" si="12"/>
        <v>-1.0180734261840976</v>
      </c>
      <c r="S178" s="168">
        <v>3</v>
      </c>
      <c r="T178" s="4"/>
    </row>
    <row r="179" spans="1:20" x14ac:dyDescent="0.35">
      <c r="A179" s="4"/>
      <c r="B179" s="10" t="s">
        <v>8</v>
      </c>
      <c r="C179" s="6" t="s">
        <v>47</v>
      </c>
      <c r="D179" s="49" t="s">
        <v>50</v>
      </c>
      <c r="E179" s="49">
        <v>8.8000000000000007</v>
      </c>
      <c r="F179" s="49">
        <v>9</v>
      </c>
      <c r="G179" s="49">
        <v>4.5</v>
      </c>
      <c r="H179" s="49">
        <v>22.3</v>
      </c>
      <c r="I179" s="49">
        <v>2.2000000000000002</v>
      </c>
      <c r="J179" s="49">
        <v>24.5</v>
      </c>
      <c r="K179" s="49">
        <v>0.39461883408071752</v>
      </c>
      <c r="L179" s="49">
        <v>0.40358744394618834</v>
      </c>
      <c r="M179" s="49">
        <v>0.33333333333333331</v>
      </c>
      <c r="N179" s="49">
        <v>0.20179372197309417</v>
      </c>
      <c r="O179" s="97">
        <f t="shared" si="9"/>
        <v>-0.42793796396022288</v>
      </c>
      <c r="P179" s="97">
        <f t="shared" si="10"/>
        <v>-0.39053945789148858</v>
      </c>
      <c r="Q179" s="97">
        <f t="shared" si="11"/>
        <v>-0.6931471805599454</v>
      </c>
      <c r="R179" s="97">
        <f t="shared" si="12"/>
        <v>-1.3751210605217654</v>
      </c>
      <c r="S179" s="168">
        <v>3</v>
      </c>
      <c r="T179" s="4"/>
    </row>
    <row r="180" spans="1:20" x14ac:dyDescent="0.35">
      <c r="A180" s="4"/>
      <c r="B180" s="10" t="s">
        <v>8</v>
      </c>
      <c r="C180" s="6" t="s">
        <v>47</v>
      </c>
      <c r="D180" s="49" t="s">
        <v>50</v>
      </c>
      <c r="E180" s="49">
        <v>7.3</v>
      </c>
      <c r="F180" s="49">
        <v>8.5</v>
      </c>
      <c r="G180" s="49">
        <v>5.2</v>
      </c>
      <c r="H180" s="49">
        <v>21</v>
      </c>
      <c r="I180" s="49">
        <v>2.6</v>
      </c>
      <c r="J180" s="49">
        <v>23.6</v>
      </c>
      <c r="K180" s="49">
        <v>0.34761904761904761</v>
      </c>
      <c r="L180" s="49">
        <v>0.40476190476190477</v>
      </c>
      <c r="M180" s="49">
        <v>0.37956204379562047</v>
      </c>
      <c r="N180" s="49">
        <v>0.24761904761904763</v>
      </c>
      <c r="O180" s="97">
        <f t="shared" si="9"/>
        <v>-0.62952148467973379</v>
      </c>
      <c r="P180" s="97">
        <f t="shared" si="10"/>
        <v>-0.38566248081198462</v>
      </c>
      <c r="Q180" s="97">
        <f t="shared" si="11"/>
        <v>-0.49140753790888902</v>
      </c>
      <c r="R180" s="97">
        <f t="shared" si="12"/>
        <v>-1.1113513144455394</v>
      </c>
      <c r="S180" s="168">
        <v>3</v>
      </c>
      <c r="T180" s="4"/>
    </row>
    <row r="181" spans="1:20" x14ac:dyDescent="0.35">
      <c r="A181" s="4"/>
      <c r="B181" s="10" t="s">
        <v>8</v>
      </c>
      <c r="C181" s="73" t="s">
        <v>185</v>
      </c>
      <c r="D181" s="49" t="s">
        <v>50</v>
      </c>
      <c r="E181" s="49">
        <v>6.8</v>
      </c>
      <c r="F181" s="49">
        <v>7.7</v>
      </c>
      <c r="G181" s="49">
        <v>4.9000000000000004</v>
      </c>
      <c r="H181" s="49">
        <v>19.399999999999999</v>
      </c>
      <c r="I181" s="49">
        <v>3.7</v>
      </c>
      <c r="J181" s="49">
        <v>23.099999999999998</v>
      </c>
      <c r="K181" s="49">
        <v>0.3505154639175258</v>
      </c>
      <c r="L181" s="49">
        <v>0.39690721649484539</v>
      </c>
      <c r="M181" s="49">
        <v>0.3888888888888889</v>
      </c>
      <c r="N181" s="49">
        <v>0.25257731958762891</v>
      </c>
      <c r="O181" s="97">
        <f t="shared" si="9"/>
        <v>-0.61677420177537112</v>
      </c>
      <c r="P181" s="97">
        <f t="shared" si="10"/>
        <v>-0.41836851294407212</v>
      </c>
      <c r="Q181" s="97">
        <f t="shared" si="11"/>
        <v>-0.45198512374305727</v>
      </c>
      <c r="R181" s="97">
        <f t="shared" si="12"/>
        <v>-1.0849134443099475</v>
      </c>
      <c r="S181" s="168">
        <v>3</v>
      </c>
      <c r="T181" s="4"/>
    </row>
    <row r="182" spans="1:20" x14ac:dyDescent="0.35">
      <c r="A182" s="4"/>
      <c r="B182" s="10" t="s">
        <v>8</v>
      </c>
      <c r="C182" s="73" t="s">
        <v>185</v>
      </c>
      <c r="D182" s="49" t="s">
        <v>50</v>
      </c>
      <c r="E182" s="49">
        <v>7</v>
      </c>
      <c r="F182" s="49">
        <v>7.3</v>
      </c>
      <c r="G182" s="49">
        <v>4.8</v>
      </c>
      <c r="H182" s="49">
        <v>19.100000000000001</v>
      </c>
      <c r="I182" s="49">
        <v>3.9</v>
      </c>
      <c r="J182" s="49">
        <v>23</v>
      </c>
      <c r="K182" s="49">
        <v>0.36649214659685864</v>
      </c>
      <c r="L182" s="49">
        <v>0.38219895287958111</v>
      </c>
      <c r="M182" s="49">
        <v>0.39669421487603307</v>
      </c>
      <c r="N182" s="49">
        <v>0.2513089005235602</v>
      </c>
      <c r="O182" s="97">
        <f t="shared" si="9"/>
        <v>-0.54729530354738198</v>
      </c>
      <c r="P182" s="97">
        <f t="shared" si="10"/>
        <v>-0.48022518331727398</v>
      </c>
      <c r="Q182" s="97">
        <f t="shared" si="11"/>
        <v>-0.41925843024050008</v>
      </c>
      <c r="R182" s="97">
        <f t="shared" si="12"/>
        <v>-1.0916436193520163</v>
      </c>
      <c r="S182" s="168">
        <v>3</v>
      </c>
      <c r="T182" s="4"/>
    </row>
    <row r="183" spans="1:20" x14ac:dyDescent="0.35">
      <c r="A183" s="4"/>
      <c r="B183" s="10" t="s">
        <v>8</v>
      </c>
      <c r="C183" s="73" t="s">
        <v>185</v>
      </c>
      <c r="D183" s="49" t="s">
        <v>50</v>
      </c>
      <c r="E183" s="49">
        <v>7.5</v>
      </c>
      <c r="F183" s="49">
        <v>7</v>
      </c>
      <c r="G183" s="49">
        <v>5.6</v>
      </c>
      <c r="H183" s="49">
        <v>20.100000000000001</v>
      </c>
      <c r="I183" s="49">
        <v>4.0999999999999996</v>
      </c>
      <c r="J183" s="49">
        <v>24.200000000000003</v>
      </c>
      <c r="K183" s="49">
        <v>0.37313432835820892</v>
      </c>
      <c r="L183" s="49">
        <v>0.34825870646766166</v>
      </c>
      <c r="M183" s="49">
        <v>0.44444444444444442</v>
      </c>
      <c r="N183" s="49">
        <v>0.27860696517412931</v>
      </c>
      <c r="O183" s="97">
        <f t="shared" si="9"/>
        <v>-0.51879379341516774</v>
      </c>
      <c r="P183" s="97">
        <f t="shared" si="10"/>
        <v>-0.62670208115179271</v>
      </c>
      <c r="Q183" s="97">
        <f t="shared" si="11"/>
        <v>-0.22314355131420985</v>
      </c>
      <c r="R183" s="97">
        <f t="shared" si="12"/>
        <v>-0.95138205168542544</v>
      </c>
      <c r="S183" s="168">
        <v>3</v>
      </c>
      <c r="T183" s="4"/>
    </row>
    <row r="184" spans="1:20" x14ac:dyDescent="0.35">
      <c r="A184" s="4"/>
      <c r="B184" s="10" t="s">
        <v>8</v>
      </c>
      <c r="C184" s="73" t="s">
        <v>185</v>
      </c>
      <c r="D184" s="49" t="s">
        <v>50</v>
      </c>
      <c r="E184" s="49">
        <v>7</v>
      </c>
      <c r="F184" s="49">
        <v>8.5</v>
      </c>
      <c r="G184" s="49">
        <v>3.8</v>
      </c>
      <c r="H184" s="49">
        <v>19.3</v>
      </c>
      <c r="I184" s="49">
        <v>4.8</v>
      </c>
      <c r="J184" s="49">
        <v>24.1</v>
      </c>
      <c r="K184" s="49">
        <v>0.36269430051813473</v>
      </c>
      <c r="L184" s="49">
        <v>0.44041450777202074</v>
      </c>
      <c r="M184" s="49">
        <v>0.30894308943089427</v>
      </c>
      <c r="N184" s="49">
        <v>0.19689119170984454</v>
      </c>
      <c r="O184" s="97">
        <f t="shared" si="9"/>
        <v>-0.56368911332305849</v>
      </c>
      <c r="P184" s="97">
        <f t="shared" si="10"/>
        <v>-0.23947997063390317</v>
      </c>
      <c r="Q184" s="97">
        <f t="shared" si="11"/>
        <v>-0.80506509676393101</v>
      </c>
      <c r="R184" s="97">
        <f t="shared" si="12"/>
        <v>-1.4058389571928609</v>
      </c>
      <c r="S184" s="168">
        <v>3</v>
      </c>
      <c r="T184" s="4"/>
    </row>
    <row r="185" spans="1:20" x14ac:dyDescent="0.35">
      <c r="A185" s="4"/>
      <c r="B185" s="10" t="s">
        <v>8</v>
      </c>
      <c r="C185" s="73" t="s">
        <v>185</v>
      </c>
      <c r="D185" s="49" t="s">
        <v>50</v>
      </c>
      <c r="E185" s="49">
        <v>7.5</v>
      </c>
      <c r="F185" s="49">
        <v>8.5</v>
      </c>
      <c r="G185" s="49">
        <v>4.3</v>
      </c>
      <c r="H185" s="49">
        <v>20.3</v>
      </c>
      <c r="I185" s="49">
        <v>4.7</v>
      </c>
      <c r="J185" s="49">
        <v>25</v>
      </c>
      <c r="K185" s="49">
        <v>0.36945812807881773</v>
      </c>
      <c r="L185" s="49">
        <v>0.41871921182266009</v>
      </c>
      <c r="M185" s="49">
        <v>0.33593749999999994</v>
      </c>
      <c r="N185" s="49">
        <v>0.21182266009852216</v>
      </c>
      <c r="O185" s="97">
        <f t="shared" si="9"/>
        <v>-0.53454215038330677</v>
      </c>
      <c r="P185" s="97">
        <f t="shared" si="10"/>
        <v>-0.32803336797534821</v>
      </c>
      <c r="Q185" s="97">
        <f t="shared" si="11"/>
        <v>-0.68145114079675428</v>
      </c>
      <c r="R185" s="97">
        <f t="shared" si="12"/>
        <v>-1.3139736995402644</v>
      </c>
      <c r="S185" s="168">
        <v>3</v>
      </c>
      <c r="T185" s="4"/>
    </row>
    <row r="186" spans="1:20" x14ac:dyDescent="0.35">
      <c r="A186" s="4"/>
      <c r="B186" s="10" t="s">
        <v>8</v>
      </c>
      <c r="C186" s="73" t="s">
        <v>228</v>
      </c>
      <c r="D186" s="49" t="s">
        <v>50</v>
      </c>
      <c r="E186" s="49">
        <v>6.7</v>
      </c>
      <c r="F186" s="49">
        <v>7.5</v>
      </c>
      <c r="G186" s="49">
        <v>4.5</v>
      </c>
      <c r="H186" s="49">
        <v>18.7</v>
      </c>
      <c r="I186" s="49">
        <v>2.9</v>
      </c>
      <c r="J186" s="49">
        <v>21.599999999999998</v>
      </c>
      <c r="K186" s="49">
        <v>0.35828877005347598</v>
      </c>
      <c r="L186" s="49">
        <v>0.40106951871657753</v>
      </c>
      <c r="M186" s="49">
        <v>0.375</v>
      </c>
      <c r="N186" s="49">
        <v>0.24064171122994654</v>
      </c>
      <c r="O186" s="97">
        <f t="shared" si="9"/>
        <v>-0.58279912339107975</v>
      </c>
      <c r="P186" s="97">
        <f t="shared" si="10"/>
        <v>-0.40101075775878403</v>
      </c>
      <c r="Q186" s="97">
        <f t="shared" si="11"/>
        <v>-0.51082562376599072</v>
      </c>
      <c r="R186" s="97">
        <f t="shared" si="12"/>
        <v>-1.1491645678309408</v>
      </c>
      <c r="S186" s="168">
        <v>3</v>
      </c>
      <c r="T186" s="4"/>
    </row>
    <row r="187" spans="1:20" x14ac:dyDescent="0.35">
      <c r="A187" s="4"/>
      <c r="B187" s="10" t="s">
        <v>8</v>
      </c>
      <c r="C187" s="73" t="s">
        <v>228</v>
      </c>
      <c r="D187" s="49" t="s">
        <v>50</v>
      </c>
      <c r="E187" s="49">
        <v>7.7</v>
      </c>
      <c r="F187" s="49">
        <v>6.5</v>
      </c>
      <c r="G187" s="49">
        <v>4.7</v>
      </c>
      <c r="H187" s="49">
        <v>18.899999999999999</v>
      </c>
      <c r="I187" s="49">
        <v>3</v>
      </c>
      <c r="J187" s="49">
        <v>21.9</v>
      </c>
      <c r="K187" s="49">
        <v>0.40740740740740744</v>
      </c>
      <c r="L187" s="49">
        <v>0.34391534391534395</v>
      </c>
      <c r="M187" s="49">
        <v>0.41964285714285721</v>
      </c>
      <c r="N187" s="49">
        <v>0.24867724867724872</v>
      </c>
      <c r="O187" s="97">
        <f t="shared" si="9"/>
        <v>-0.37469344944141053</v>
      </c>
      <c r="P187" s="97">
        <f t="shared" si="10"/>
        <v>-0.6458942957093996</v>
      </c>
      <c r="Q187" s="97">
        <f t="shared" si="11"/>
        <v>-0.32423966818557826</v>
      </c>
      <c r="R187" s="97">
        <f t="shared" si="12"/>
        <v>-1.105679455891202</v>
      </c>
      <c r="S187" s="168">
        <v>3</v>
      </c>
      <c r="T187" s="4"/>
    </row>
    <row r="188" spans="1:20" x14ac:dyDescent="0.35">
      <c r="A188" s="4"/>
      <c r="B188" s="10" t="s">
        <v>8</v>
      </c>
      <c r="C188" s="73" t="s">
        <v>228</v>
      </c>
      <c r="D188" s="49" t="s">
        <v>50</v>
      </c>
      <c r="E188" s="49">
        <v>8.4</v>
      </c>
      <c r="F188" s="49">
        <v>5.5</v>
      </c>
      <c r="G188" s="49">
        <v>6.5</v>
      </c>
      <c r="H188" s="49">
        <v>20.399999999999999</v>
      </c>
      <c r="I188" s="49">
        <v>3.8</v>
      </c>
      <c r="J188" s="49">
        <v>24.2</v>
      </c>
      <c r="K188" s="49">
        <v>0.41176470588235298</v>
      </c>
      <c r="L188" s="49">
        <v>0.26960784313725494</v>
      </c>
      <c r="M188" s="49">
        <v>0.54166666666666663</v>
      </c>
      <c r="N188" s="49">
        <v>0.31862745098039219</v>
      </c>
      <c r="O188" s="97">
        <f t="shared" si="9"/>
        <v>-0.35667494393873211</v>
      </c>
      <c r="P188" s="97">
        <f t="shared" si="10"/>
        <v>-0.99661312071298802</v>
      </c>
      <c r="Q188" s="97">
        <f t="shared" si="11"/>
        <v>0.16705408466316607</v>
      </c>
      <c r="R188" s="97">
        <f t="shared" si="12"/>
        <v>-0.76008666323505458</v>
      </c>
      <c r="S188" s="168">
        <v>3</v>
      </c>
      <c r="T188" s="4"/>
    </row>
    <row r="189" spans="1:20" x14ac:dyDescent="0.35">
      <c r="A189" s="4"/>
      <c r="B189" s="10" t="s">
        <v>8</v>
      </c>
      <c r="C189" s="73" t="s">
        <v>228</v>
      </c>
      <c r="D189" s="49" t="s">
        <v>50</v>
      </c>
      <c r="E189" s="49">
        <v>8</v>
      </c>
      <c r="F189" s="49">
        <v>7</v>
      </c>
      <c r="G189" s="49">
        <v>4.7</v>
      </c>
      <c r="H189" s="49">
        <v>19.7</v>
      </c>
      <c r="I189" s="49">
        <v>3.4</v>
      </c>
      <c r="J189" s="49">
        <v>23.099999999999998</v>
      </c>
      <c r="K189" s="49">
        <v>0.40609137055837563</v>
      </c>
      <c r="L189" s="49">
        <v>0.35532994923857869</v>
      </c>
      <c r="M189" s="49">
        <v>0.40170940170940173</v>
      </c>
      <c r="N189" s="49">
        <v>0.23857868020304571</v>
      </c>
      <c r="O189" s="97">
        <f t="shared" si="9"/>
        <v>-0.38014730012387449</v>
      </c>
      <c r="P189" s="97">
        <f t="shared" si="10"/>
        <v>-0.59569184440923229</v>
      </c>
      <c r="Q189" s="97">
        <f t="shared" si="11"/>
        <v>-0.39834764033930031</v>
      </c>
      <c r="R189" s="97">
        <f t="shared" si="12"/>
        <v>-1.1604876923861969</v>
      </c>
      <c r="S189" s="168">
        <v>3</v>
      </c>
      <c r="T189" s="4"/>
    </row>
    <row r="190" spans="1:20" x14ac:dyDescent="0.35">
      <c r="A190" s="4"/>
      <c r="B190" s="10" t="s">
        <v>8</v>
      </c>
      <c r="C190" s="73" t="s">
        <v>228</v>
      </c>
      <c r="D190" s="49" t="s">
        <v>50</v>
      </c>
      <c r="E190" s="49">
        <v>8</v>
      </c>
      <c r="F190" s="49">
        <v>7.5</v>
      </c>
      <c r="G190" s="49">
        <v>4.5999999999999996</v>
      </c>
      <c r="H190" s="49">
        <v>20.100000000000001</v>
      </c>
      <c r="I190" s="49">
        <v>3.6</v>
      </c>
      <c r="J190" s="49">
        <v>23.700000000000003</v>
      </c>
      <c r="K190" s="49">
        <v>0.39800995024875618</v>
      </c>
      <c r="L190" s="49">
        <v>0.37313432835820892</v>
      </c>
      <c r="M190" s="49">
        <v>0.3801652892561983</v>
      </c>
      <c r="N190" s="49">
        <v>0.22885572139303478</v>
      </c>
      <c r="O190" s="97">
        <f t="shared" si="9"/>
        <v>-0.41376391092285963</v>
      </c>
      <c r="P190" s="97">
        <f t="shared" si="10"/>
        <v>-0.51879379341516774</v>
      </c>
      <c r="Q190" s="97">
        <f t="shared" si="11"/>
        <v>-0.48884671704721572</v>
      </c>
      <c r="R190" s="97">
        <f t="shared" si="12"/>
        <v>-1.2147837204301519</v>
      </c>
      <c r="S190" s="168">
        <v>3</v>
      </c>
      <c r="T190" s="4"/>
    </row>
    <row r="191" spans="1:20" x14ac:dyDescent="0.35">
      <c r="A191" s="4"/>
      <c r="B191" s="10" t="s">
        <v>8</v>
      </c>
      <c r="C191" s="73" t="s">
        <v>229</v>
      </c>
      <c r="D191" s="49" t="s">
        <v>50</v>
      </c>
      <c r="E191" s="49">
        <v>8</v>
      </c>
      <c r="F191" s="49">
        <v>6.5</v>
      </c>
      <c r="G191" s="49">
        <v>6.3</v>
      </c>
      <c r="H191" s="49">
        <v>20.8</v>
      </c>
      <c r="I191" s="49">
        <v>3.1</v>
      </c>
      <c r="J191" s="49">
        <v>23.900000000000002</v>
      </c>
      <c r="K191" s="49">
        <v>0.38461538461538458</v>
      </c>
      <c r="L191" s="49">
        <v>0.3125</v>
      </c>
      <c r="M191" s="49">
        <v>0.49218749999999994</v>
      </c>
      <c r="N191" s="49">
        <v>0.30288461538461536</v>
      </c>
      <c r="O191" s="97">
        <f t="shared" si="9"/>
        <v>-0.47000362924573574</v>
      </c>
      <c r="P191" s="97">
        <f t="shared" si="10"/>
        <v>-0.78845736036427017</v>
      </c>
      <c r="Q191" s="97">
        <f t="shared" si="11"/>
        <v>-3.1252543504104537E-2</v>
      </c>
      <c r="R191" s="97">
        <f t="shared" si="12"/>
        <v>-0.83359901602904174</v>
      </c>
      <c r="S191" s="168">
        <v>3</v>
      </c>
      <c r="T191" s="4"/>
    </row>
    <row r="192" spans="1:20" x14ac:dyDescent="0.35">
      <c r="A192" s="4"/>
      <c r="B192" s="10" t="s">
        <v>8</v>
      </c>
      <c r="C192" s="73" t="s">
        <v>229</v>
      </c>
      <c r="D192" s="49" t="s">
        <v>50</v>
      </c>
      <c r="E192" s="49">
        <v>8.4</v>
      </c>
      <c r="F192" s="49">
        <v>6.6</v>
      </c>
      <c r="G192" s="49">
        <v>4.5</v>
      </c>
      <c r="H192" s="49">
        <v>19.5</v>
      </c>
      <c r="I192" s="49">
        <v>3</v>
      </c>
      <c r="J192" s="49">
        <v>22.5</v>
      </c>
      <c r="K192" s="49">
        <v>0.43076923076923079</v>
      </c>
      <c r="L192" s="49">
        <v>0.33846153846153842</v>
      </c>
      <c r="M192" s="49">
        <v>0.40540540540540543</v>
      </c>
      <c r="N192" s="49">
        <v>0.23076923076923078</v>
      </c>
      <c r="O192" s="97">
        <f t="shared" si="9"/>
        <v>-0.27871340246902049</v>
      </c>
      <c r="P192" s="97">
        <f t="shared" si="10"/>
        <v>-0.67015766233524676</v>
      </c>
      <c r="Q192" s="97">
        <f t="shared" si="11"/>
        <v>-0.38299225225610556</v>
      </c>
      <c r="R192" s="97">
        <f t="shared" si="12"/>
        <v>-1.2039728043259359</v>
      </c>
      <c r="S192" s="168">
        <v>3</v>
      </c>
      <c r="T192" s="4"/>
    </row>
    <row r="193" spans="1:20" x14ac:dyDescent="0.35">
      <c r="A193" s="4"/>
      <c r="B193" s="10" t="s">
        <v>8</v>
      </c>
      <c r="C193" s="73" t="s">
        <v>229</v>
      </c>
      <c r="D193" s="49" t="s">
        <v>50</v>
      </c>
      <c r="E193" s="49">
        <v>6.8</v>
      </c>
      <c r="F193" s="49">
        <v>6</v>
      </c>
      <c r="G193" s="49">
        <v>5.8</v>
      </c>
      <c r="H193" s="49">
        <v>18.600000000000001</v>
      </c>
      <c r="I193" s="49">
        <v>2.9</v>
      </c>
      <c r="J193" s="49">
        <v>21.5</v>
      </c>
      <c r="K193" s="49">
        <v>0.36559139784946232</v>
      </c>
      <c r="L193" s="49">
        <v>0.32258064516129031</v>
      </c>
      <c r="M193" s="49">
        <v>0.49152542372881353</v>
      </c>
      <c r="N193" s="49">
        <v>0.31182795698924726</v>
      </c>
      <c r="O193" s="97">
        <f t="shared" si="9"/>
        <v>-0.55117691928955836</v>
      </c>
      <c r="P193" s="97">
        <f t="shared" si="10"/>
        <v>-0.74193734472937745</v>
      </c>
      <c r="Q193" s="97">
        <f t="shared" si="11"/>
        <v>-3.3901551675681339E-2</v>
      </c>
      <c r="R193" s="97">
        <f t="shared" si="12"/>
        <v>-0.79158725337319813</v>
      </c>
      <c r="S193" s="168">
        <v>3</v>
      </c>
      <c r="T193" s="4"/>
    </row>
    <row r="194" spans="1:20" x14ac:dyDescent="0.35">
      <c r="A194" s="4"/>
      <c r="B194" s="10" t="s">
        <v>8</v>
      </c>
      <c r="C194" s="73" t="s">
        <v>229</v>
      </c>
      <c r="D194" s="49" t="s">
        <v>50</v>
      </c>
      <c r="E194" s="49">
        <v>6.9</v>
      </c>
      <c r="F194" s="49">
        <v>6</v>
      </c>
      <c r="G194" s="49">
        <v>5.8</v>
      </c>
      <c r="H194" s="49">
        <v>18.7</v>
      </c>
      <c r="I194" s="49">
        <v>2.8</v>
      </c>
      <c r="J194" s="49">
        <v>21.5</v>
      </c>
      <c r="K194" s="49">
        <v>0.36898395721925137</v>
      </c>
      <c r="L194" s="49">
        <v>0.32085561497326204</v>
      </c>
      <c r="M194" s="49">
        <v>0.49152542372881353</v>
      </c>
      <c r="N194" s="49">
        <v>0.31016042780748665</v>
      </c>
      <c r="O194" s="97">
        <f t="shared" si="9"/>
        <v>-0.5365781198684052</v>
      </c>
      <c r="P194" s="97">
        <f t="shared" si="10"/>
        <v>-0.74984252423649056</v>
      </c>
      <c r="Q194" s="97">
        <f t="shared" si="11"/>
        <v>-3.3901551675681339E-2</v>
      </c>
      <c r="R194" s="97">
        <f t="shared" si="12"/>
        <v>-0.79936939381525274</v>
      </c>
      <c r="S194" s="168">
        <v>3</v>
      </c>
      <c r="T194" s="4"/>
    </row>
    <row r="195" spans="1:20" x14ac:dyDescent="0.35">
      <c r="A195" s="4"/>
      <c r="B195" s="10" t="s">
        <v>8</v>
      </c>
      <c r="C195" s="73" t="s">
        <v>229</v>
      </c>
      <c r="D195" s="49" t="s">
        <v>50</v>
      </c>
      <c r="E195" s="49">
        <v>6.8</v>
      </c>
      <c r="F195" s="49">
        <v>5.8</v>
      </c>
      <c r="G195" s="49">
        <v>6</v>
      </c>
      <c r="H195" s="49">
        <v>18.600000000000001</v>
      </c>
      <c r="I195" s="49">
        <v>3</v>
      </c>
      <c r="J195" s="49">
        <v>21.6</v>
      </c>
      <c r="K195" s="49">
        <v>0.36559139784946232</v>
      </c>
      <c r="L195" s="49">
        <v>0.31182795698924726</v>
      </c>
      <c r="M195" s="49">
        <v>0.50847457627118642</v>
      </c>
      <c r="N195" s="49">
        <v>0.32258064516129031</v>
      </c>
      <c r="O195" s="97">
        <f t="shared" si="9"/>
        <v>-0.55117691928955836</v>
      </c>
      <c r="P195" s="97">
        <f t="shared" si="10"/>
        <v>-0.79158725337319813</v>
      </c>
      <c r="Q195" s="97">
        <f t="shared" si="11"/>
        <v>3.39015516756812E-2</v>
      </c>
      <c r="R195" s="97">
        <f t="shared" si="12"/>
        <v>-0.74193734472937745</v>
      </c>
      <c r="S195" s="168">
        <v>3</v>
      </c>
      <c r="T195" s="4"/>
    </row>
    <row r="196" spans="1:20" x14ac:dyDescent="0.35">
      <c r="A196" s="4"/>
      <c r="B196" s="10" t="s">
        <v>8</v>
      </c>
      <c r="C196" s="73" t="s">
        <v>230</v>
      </c>
      <c r="D196" s="49" t="s">
        <v>50</v>
      </c>
      <c r="E196" s="49">
        <v>8</v>
      </c>
      <c r="F196" s="49">
        <v>7.5</v>
      </c>
      <c r="G196" s="49">
        <v>4.5</v>
      </c>
      <c r="H196" s="49">
        <v>20</v>
      </c>
      <c r="I196" s="49">
        <v>3.3</v>
      </c>
      <c r="J196" s="49">
        <v>23.3</v>
      </c>
      <c r="K196" s="49">
        <v>0.4</v>
      </c>
      <c r="L196" s="49">
        <v>0.375</v>
      </c>
      <c r="M196" s="49">
        <v>0.375</v>
      </c>
      <c r="N196" s="49">
        <v>0.22500000000000001</v>
      </c>
      <c r="O196" s="97">
        <f t="shared" ref="O196:O259" si="13">LN(K196/(1-K196))</f>
        <v>-0.40546510810816427</v>
      </c>
      <c r="P196" s="97">
        <f t="shared" ref="P196:P259" si="14">LN(L196/(1-L196))</f>
        <v>-0.51082562376599072</v>
      </c>
      <c r="Q196" s="97">
        <f t="shared" ref="Q196:Q259" si="15">LN(M196/(1-M196))</f>
        <v>-0.51082562376599072</v>
      </c>
      <c r="R196" s="97">
        <f t="shared" ref="R196:R259" si="16">LN(N196/(1-N196))</f>
        <v>-1.2367626271489267</v>
      </c>
      <c r="S196" s="168">
        <v>3</v>
      </c>
      <c r="T196" s="4"/>
    </row>
    <row r="197" spans="1:20" x14ac:dyDescent="0.35">
      <c r="A197" s="4"/>
      <c r="B197" s="10" t="s">
        <v>8</v>
      </c>
      <c r="C197" s="73" t="s">
        <v>230</v>
      </c>
      <c r="D197" s="49" t="s">
        <v>50</v>
      </c>
      <c r="E197" s="49">
        <v>7.5</v>
      </c>
      <c r="F197" s="49">
        <v>7.5</v>
      </c>
      <c r="G197" s="49">
        <v>4</v>
      </c>
      <c r="H197" s="49">
        <v>19</v>
      </c>
      <c r="I197" s="49">
        <v>3.1</v>
      </c>
      <c r="J197" s="49">
        <v>22.1</v>
      </c>
      <c r="K197" s="49">
        <v>0.39473684210526316</v>
      </c>
      <c r="L197" s="49">
        <v>0.39473684210526316</v>
      </c>
      <c r="M197" s="49">
        <v>0.34782608695652173</v>
      </c>
      <c r="N197" s="49">
        <v>0.21052631578947367</v>
      </c>
      <c r="O197" s="97">
        <f t="shared" si="13"/>
        <v>-0.42744401482693961</v>
      </c>
      <c r="P197" s="97">
        <f t="shared" si="14"/>
        <v>-0.42744401482693961</v>
      </c>
      <c r="Q197" s="97">
        <f t="shared" si="15"/>
        <v>-0.62860865942237421</v>
      </c>
      <c r="R197" s="97">
        <f t="shared" si="16"/>
        <v>-1.3217558399823195</v>
      </c>
      <c r="S197" s="168">
        <v>3</v>
      </c>
      <c r="T197" s="4"/>
    </row>
    <row r="198" spans="1:20" x14ac:dyDescent="0.35">
      <c r="A198" s="4"/>
      <c r="B198" s="10" t="s">
        <v>8</v>
      </c>
      <c r="C198" s="73" t="s">
        <v>230</v>
      </c>
      <c r="D198" s="49" t="s">
        <v>50</v>
      </c>
      <c r="E198" s="49">
        <v>8</v>
      </c>
      <c r="F198" s="49">
        <v>8</v>
      </c>
      <c r="G198" s="49">
        <v>4.3</v>
      </c>
      <c r="H198" s="49">
        <v>20.3</v>
      </c>
      <c r="I198" s="49">
        <v>3.6</v>
      </c>
      <c r="J198" s="49">
        <v>23.900000000000002</v>
      </c>
      <c r="K198" s="49">
        <v>0.39408866995073888</v>
      </c>
      <c r="L198" s="49">
        <v>0.39408866995073888</v>
      </c>
      <c r="M198" s="49">
        <v>0.34959349593495931</v>
      </c>
      <c r="N198" s="49">
        <v>0.21182266009852216</v>
      </c>
      <c r="O198" s="97">
        <f t="shared" si="13"/>
        <v>-0.43015772069853608</v>
      </c>
      <c r="P198" s="97">
        <f t="shared" si="14"/>
        <v>-0.43015772069853608</v>
      </c>
      <c r="Q198" s="97">
        <f t="shared" si="15"/>
        <v>-0.62082651898031926</v>
      </c>
      <c r="R198" s="97">
        <f t="shared" si="16"/>
        <v>-1.3139736995402644</v>
      </c>
      <c r="S198" s="168">
        <v>3</v>
      </c>
      <c r="T198" s="4"/>
    </row>
    <row r="199" spans="1:20" x14ac:dyDescent="0.35">
      <c r="A199" s="4"/>
      <c r="B199" s="10" t="s">
        <v>8</v>
      </c>
      <c r="C199" s="73" t="s">
        <v>230</v>
      </c>
      <c r="D199" s="49" t="s">
        <v>50</v>
      </c>
      <c r="E199" s="49">
        <v>7.7</v>
      </c>
      <c r="F199" s="49">
        <v>6.5</v>
      </c>
      <c r="G199" s="49">
        <v>5.8</v>
      </c>
      <c r="H199" s="49">
        <v>20</v>
      </c>
      <c r="I199" s="49">
        <v>3</v>
      </c>
      <c r="J199" s="49">
        <v>23</v>
      </c>
      <c r="K199" s="49">
        <v>0.38500000000000001</v>
      </c>
      <c r="L199" s="49">
        <v>0.32500000000000001</v>
      </c>
      <c r="M199" s="49">
        <v>0.47154471544715443</v>
      </c>
      <c r="N199" s="49">
        <v>0.28999999999999998</v>
      </c>
      <c r="O199" s="97">
        <f t="shared" si="13"/>
        <v>-0.46837893351873355</v>
      </c>
      <c r="P199" s="97">
        <f t="shared" si="14"/>
        <v>-0.73088750854279239</v>
      </c>
      <c r="Q199" s="97">
        <f t="shared" si="15"/>
        <v>-0.11394425934921809</v>
      </c>
      <c r="R199" s="97">
        <f t="shared" si="16"/>
        <v>-0.89538404705484131</v>
      </c>
      <c r="S199" s="168">
        <v>3</v>
      </c>
      <c r="T199" s="4"/>
    </row>
    <row r="200" spans="1:20" x14ac:dyDescent="0.35">
      <c r="A200" s="4"/>
      <c r="B200" s="10" t="s">
        <v>8</v>
      </c>
      <c r="C200" s="73" t="s">
        <v>230</v>
      </c>
      <c r="D200" s="49" t="s">
        <v>50</v>
      </c>
      <c r="E200" s="49">
        <v>7.5</v>
      </c>
      <c r="F200" s="49">
        <v>6.5</v>
      </c>
      <c r="G200" s="49">
        <v>6.2</v>
      </c>
      <c r="H200" s="49">
        <v>20.2</v>
      </c>
      <c r="I200" s="49">
        <v>3.9</v>
      </c>
      <c r="J200" s="49">
        <v>24.099999999999998</v>
      </c>
      <c r="K200" s="49">
        <v>0.37128712871287128</v>
      </c>
      <c r="L200" s="49">
        <v>0.32178217821782179</v>
      </c>
      <c r="M200" s="49">
        <v>0.48818897637795278</v>
      </c>
      <c r="N200" s="49">
        <v>0.30693069306930693</v>
      </c>
      <c r="O200" s="97">
        <f t="shared" si="13"/>
        <v>-0.52669897292228096</v>
      </c>
      <c r="P200" s="97">
        <f t="shared" si="14"/>
        <v>-0.74559365593248772</v>
      </c>
      <c r="Q200" s="97">
        <f t="shared" si="15"/>
        <v>-4.7252884850545497E-2</v>
      </c>
      <c r="R200" s="97">
        <f t="shared" si="16"/>
        <v>-0.81450803756421264</v>
      </c>
      <c r="S200" s="168">
        <v>3</v>
      </c>
      <c r="T200" s="4"/>
    </row>
    <row r="201" spans="1:20" x14ac:dyDescent="0.35">
      <c r="A201" s="4"/>
      <c r="B201" s="10" t="s">
        <v>8</v>
      </c>
      <c r="C201" s="73" t="s">
        <v>231</v>
      </c>
      <c r="D201" s="49" t="s">
        <v>50</v>
      </c>
      <c r="E201" s="49">
        <v>7.8</v>
      </c>
      <c r="F201" s="49">
        <v>6.2</v>
      </c>
      <c r="G201" s="49">
        <v>6</v>
      </c>
      <c r="H201" s="49">
        <v>20</v>
      </c>
      <c r="I201" s="49">
        <v>3.6</v>
      </c>
      <c r="J201" s="49">
        <v>23.6</v>
      </c>
      <c r="K201" s="49">
        <v>0.39</v>
      </c>
      <c r="L201" s="49">
        <v>0.31</v>
      </c>
      <c r="M201" s="49">
        <v>0.49180327868852464</v>
      </c>
      <c r="N201" s="49">
        <v>0.3</v>
      </c>
      <c r="O201" s="97">
        <f t="shared" si="13"/>
        <v>-0.44731221804366478</v>
      </c>
      <c r="P201" s="97">
        <f t="shared" si="14"/>
        <v>-0.80011930011211307</v>
      </c>
      <c r="Q201" s="97">
        <f t="shared" si="15"/>
        <v>-3.2789822822990609E-2</v>
      </c>
      <c r="R201" s="97">
        <f t="shared" si="16"/>
        <v>-0.84729786038720356</v>
      </c>
      <c r="S201" s="168">
        <v>3</v>
      </c>
      <c r="T201" s="4"/>
    </row>
    <row r="202" spans="1:20" x14ac:dyDescent="0.35">
      <c r="A202" s="4"/>
      <c r="B202" s="10" t="s">
        <v>8</v>
      </c>
      <c r="C202" s="73" t="s">
        <v>231</v>
      </c>
      <c r="D202" s="49" t="s">
        <v>50</v>
      </c>
      <c r="E202" s="49">
        <v>7.6</v>
      </c>
      <c r="F202" s="49">
        <v>6.8</v>
      </c>
      <c r="G202" s="49">
        <v>5.0999999999999996</v>
      </c>
      <c r="H202" s="49">
        <v>19.5</v>
      </c>
      <c r="I202" s="49">
        <v>4</v>
      </c>
      <c r="J202" s="49">
        <v>23.5</v>
      </c>
      <c r="K202" s="49">
        <v>0.38974358974358975</v>
      </c>
      <c r="L202" s="49">
        <v>0.3487179487179487</v>
      </c>
      <c r="M202" s="49">
        <v>0.4285714285714286</v>
      </c>
      <c r="N202" s="49">
        <v>0.2615384615384615</v>
      </c>
      <c r="O202" s="97">
        <f t="shared" si="13"/>
        <v>-0.4483901528251984</v>
      </c>
      <c r="P202" s="97">
        <f t="shared" si="14"/>
        <v>-0.62467938128248468</v>
      </c>
      <c r="Q202" s="97">
        <f t="shared" si="15"/>
        <v>-0.28768207245178079</v>
      </c>
      <c r="R202" s="97">
        <f t="shared" si="16"/>
        <v>-1.0379876668516752</v>
      </c>
      <c r="S202" s="168">
        <v>3</v>
      </c>
      <c r="T202" s="4"/>
    </row>
    <row r="203" spans="1:20" x14ac:dyDescent="0.35">
      <c r="A203" s="4"/>
      <c r="B203" s="10" t="s">
        <v>8</v>
      </c>
      <c r="C203" s="73" t="s">
        <v>231</v>
      </c>
      <c r="D203" s="49" t="s">
        <v>50</v>
      </c>
      <c r="E203" s="49">
        <v>8</v>
      </c>
      <c r="F203" s="49">
        <v>8</v>
      </c>
      <c r="G203" s="49">
        <v>4</v>
      </c>
      <c r="H203" s="49">
        <v>20</v>
      </c>
      <c r="I203" s="49">
        <v>4.0999999999999996</v>
      </c>
      <c r="J203" s="49">
        <v>24.1</v>
      </c>
      <c r="K203" s="49">
        <v>0.4</v>
      </c>
      <c r="L203" s="49">
        <v>0.4</v>
      </c>
      <c r="M203" s="49">
        <v>0.33333333333333331</v>
      </c>
      <c r="N203" s="49">
        <v>0.2</v>
      </c>
      <c r="O203" s="97">
        <f t="shared" si="13"/>
        <v>-0.40546510810816427</v>
      </c>
      <c r="P203" s="97">
        <f t="shared" si="14"/>
        <v>-0.40546510810816427</v>
      </c>
      <c r="Q203" s="97">
        <f t="shared" si="15"/>
        <v>-0.6931471805599454</v>
      </c>
      <c r="R203" s="97">
        <f t="shared" si="16"/>
        <v>-1.3862943611198906</v>
      </c>
      <c r="S203" s="168">
        <v>3</v>
      </c>
      <c r="T203" s="4"/>
    </row>
    <row r="204" spans="1:20" x14ac:dyDescent="0.35">
      <c r="A204" s="4"/>
      <c r="B204" s="10" t="s">
        <v>8</v>
      </c>
      <c r="C204" s="73" t="s">
        <v>231</v>
      </c>
      <c r="D204" s="49" t="s">
        <v>50</v>
      </c>
      <c r="E204" s="49">
        <v>8.1999999999999993</v>
      </c>
      <c r="F204" s="49">
        <v>6.2</v>
      </c>
      <c r="G204" s="49">
        <v>5.5</v>
      </c>
      <c r="H204" s="49">
        <v>19.899999999999999</v>
      </c>
      <c r="I204" s="49">
        <v>3.6</v>
      </c>
      <c r="J204" s="49">
        <v>23.5</v>
      </c>
      <c r="K204" s="49">
        <v>0.4120603015075377</v>
      </c>
      <c r="L204" s="49">
        <v>0.31155778894472363</v>
      </c>
      <c r="M204" s="49">
        <v>0.47008547008547014</v>
      </c>
      <c r="N204" s="49">
        <v>0.27638190954773872</v>
      </c>
      <c r="O204" s="97">
        <f t="shared" si="13"/>
        <v>-0.3554546875335029</v>
      </c>
      <c r="P204" s="97">
        <f t="shared" si="14"/>
        <v>-0.79284654078303318</v>
      </c>
      <c r="Q204" s="97">
        <f t="shared" si="15"/>
        <v>-0.11980119981262027</v>
      </c>
      <c r="R204" s="97">
        <f t="shared" si="16"/>
        <v>-0.96248011434352965</v>
      </c>
      <c r="S204" s="168">
        <v>3</v>
      </c>
      <c r="T204" s="4"/>
    </row>
    <row r="205" spans="1:20" x14ac:dyDescent="0.35">
      <c r="A205" s="4"/>
      <c r="B205" s="10" t="s">
        <v>8</v>
      </c>
      <c r="C205" s="73" t="s">
        <v>231</v>
      </c>
      <c r="D205" s="49" t="s">
        <v>50</v>
      </c>
      <c r="E205" s="49">
        <v>8.3000000000000007</v>
      </c>
      <c r="F205" s="49">
        <v>6</v>
      </c>
      <c r="G205" s="49">
        <v>5.8</v>
      </c>
      <c r="H205" s="49">
        <v>20.100000000000001</v>
      </c>
      <c r="I205" s="49">
        <v>3.7</v>
      </c>
      <c r="J205" s="49">
        <v>23.8</v>
      </c>
      <c r="K205" s="49">
        <v>0.41293532338308458</v>
      </c>
      <c r="L205" s="49">
        <v>0.29850746268656714</v>
      </c>
      <c r="M205" s="49">
        <v>0.49152542372881353</v>
      </c>
      <c r="N205" s="49">
        <v>0.28855721393034822</v>
      </c>
      <c r="O205" s="97">
        <f t="shared" si="13"/>
        <v>-0.35184401666906684</v>
      </c>
      <c r="P205" s="97">
        <f t="shared" si="14"/>
        <v>-0.85441532815606769</v>
      </c>
      <c r="Q205" s="97">
        <f t="shared" si="15"/>
        <v>-3.3901551675681339E-2</v>
      </c>
      <c r="R205" s="97">
        <f t="shared" si="16"/>
        <v>-0.90240161971348798</v>
      </c>
      <c r="S205" s="168">
        <v>3</v>
      </c>
      <c r="T205" s="4"/>
    </row>
    <row r="206" spans="1:20" x14ac:dyDescent="0.35">
      <c r="A206" s="4"/>
      <c r="B206" s="10" t="s">
        <v>8</v>
      </c>
      <c r="C206" s="73" t="s">
        <v>232</v>
      </c>
      <c r="D206" s="49" t="s">
        <v>50</v>
      </c>
      <c r="E206" s="49">
        <v>8.1</v>
      </c>
      <c r="F206" s="49">
        <v>6.3</v>
      </c>
      <c r="G206" s="49">
        <v>5.2</v>
      </c>
      <c r="H206" s="49">
        <v>19.599999999999998</v>
      </c>
      <c r="I206" s="49">
        <v>3.6</v>
      </c>
      <c r="J206" s="49">
        <v>23.2</v>
      </c>
      <c r="K206" s="49">
        <v>0.41326530612244899</v>
      </c>
      <c r="L206" s="49">
        <v>0.32142857142857145</v>
      </c>
      <c r="M206" s="49">
        <v>0.45217391304347826</v>
      </c>
      <c r="N206" s="49">
        <v>0.26530612244897961</v>
      </c>
      <c r="O206" s="97">
        <f t="shared" si="13"/>
        <v>-0.35048297369081138</v>
      </c>
      <c r="P206" s="97">
        <f t="shared" si="14"/>
        <v>-0.74721440183022103</v>
      </c>
      <c r="Q206" s="97">
        <f t="shared" si="15"/>
        <v>-0.19189100781010526</v>
      </c>
      <c r="R206" s="97">
        <f t="shared" si="16"/>
        <v>-1.0185695809945732</v>
      </c>
      <c r="S206" s="168">
        <v>3</v>
      </c>
      <c r="T206" s="4"/>
    </row>
    <row r="207" spans="1:20" x14ac:dyDescent="0.35">
      <c r="A207" s="4"/>
      <c r="B207" s="10" t="s">
        <v>8</v>
      </c>
      <c r="C207" s="73" t="s">
        <v>232</v>
      </c>
      <c r="D207" s="49" t="s">
        <v>50</v>
      </c>
      <c r="E207" s="49">
        <v>6</v>
      </c>
      <c r="F207" s="49">
        <v>6.5</v>
      </c>
      <c r="G207" s="49">
        <v>6.2</v>
      </c>
      <c r="H207" s="49">
        <v>18.7</v>
      </c>
      <c r="I207" s="49">
        <v>3.2</v>
      </c>
      <c r="J207" s="49">
        <v>21.9</v>
      </c>
      <c r="K207" s="49">
        <v>0.32085561497326204</v>
      </c>
      <c r="L207" s="49">
        <v>0.34759358288770054</v>
      </c>
      <c r="M207" s="49">
        <v>0.48818897637795278</v>
      </c>
      <c r="N207" s="49">
        <v>0.33155080213903748</v>
      </c>
      <c r="O207" s="97">
        <f t="shared" si="13"/>
        <v>-0.74984252423649056</v>
      </c>
      <c r="P207" s="97">
        <f t="shared" si="14"/>
        <v>-0.6296337748376194</v>
      </c>
      <c r="Q207" s="97">
        <f t="shared" si="15"/>
        <v>-4.7252884850545497E-2</v>
      </c>
      <c r="R207" s="97">
        <f t="shared" si="16"/>
        <v>-0.70117935225720951</v>
      </c>
      <c r="S207" s="168">
        <v>3</v>
      </c>
      <c r="T207" s="4"/>
    </row>
    <row r="208" spans="1:20" x14ac:dyDescent="0.35">
      <c r="A208" s="4"/>
      <c r="B208" s="10" t="s">
        <v>8</v>
      </c>
      <c r="C208" s="73" t="s">
        <v>232</v>
      </c>
      <c r="D208" s="49" t="s">
        <v>50</v>
      </c>
      <c r="E208" s="49">
        <v>5.8</v>
      </c>
      <c r="F208" s="49">
        <v>6</v>
      </c>
      <c r="G208" s="49">
        <v>6.1</v>
      </c>
      <c r="H208" s="49">
        <v>17.899999999999999</v>
      </c>
      <c r="I208" s="49">
        <v>2.9</v>
      </c>
      <c r="J208" s="49">
        <v>20.799999999999997</v>
      </c>
      <c r="K208" s="49">
        <v>0.32402234636871508</v>
      </c>
      <c r="L208" s="49">
        <v>0.33519553072625702</v>
      </c>
      <c r="M208" s="49">
        <v>0.50413223140495866</v>
      </c>
      <c r="N208" s="49">
        <v>0.34078212290502796</v>
      </c>
      <c r="O208" s="97">
        <f t="shared" si="13"/>
        <v>-0.7353475350503218</v>
      </c>
      <c r="P208" s="97">
        <f t="shared" si="14"/>
        <v>-0.68477893088942854</v>
      </c>
      <c r="Q208" s="97">
        <f t="shared" si="15"/>
        <v>1.6529301951210506E-2</v>
      </c>
      <c r="R208" s="97">
        <f t="shared" si="16"/>
        <v>-0.65981076029235342</v>
      </c>
      <c r="S208" s="168">
        <v>3</v>
      </c>
      <c r="T208" s="4"/>
    </row>
    <row r="209" spans="1:20" x14ac:dyDescent="0.35">
      <c r="A209" s="4"/>
      <c r="B209" s="10" t="s">
        <v>8</v>
      </c>
      <c r="C209" s="73" t="s">
        <v>232</v>
      </c>
      <c r="D209" s="49" t="s">
        <v>50</v>
      </c>
      <c r="E209" s="49">
        <v>8.1999999999999993</v>
      </c>
      <c r="F209" s="49">
        <v>5.5</v>
      </c>
      <c r="G209" s="49">
        <v>6</v>
      </c>
      <c r="H209" s="49">
        <v>19.7</v>
      </c>
      <c r="I209" s="49">
        <v>2.8</v>
      </c>
      <c r="J209" s="49">
        <v>22.5</v>
      </c>
      <c r="K209" s="49">
        <v>0.416243654822335</v>
      </c>
      <c r="L209" s="49">
        <v>0.27918781725888325</v>
      </c>
      <c r="M209" s="49">
        <v>0.52173913043478259</v>
      </c>
      <c r="N209" s="49">
        <v>0.30456852791878175</v>
      </c>
      <c r="O209" s="97">
        <f t="shared" si="13"/>
        <v>-0.33821288109899711</v>
      </c>
      <c r="P209" s="97">
        <f t="shared" si="14"/>
        <v>-0.94849387236878968</v>
      </c>
      <c r="Q209" s="97">
        <f t="shared" si="15"/>
        <v>8.7011376989629699E-2</v>
      </c>
      <c r="R209" s="97">
        <f t="shared" si="16"/>
        <v>-0.8256363636060241</v>
      </c>
      <c r="S209" s="168">
        <v>3</v>
      </c>
      <c r="T209" s="4"/>
    </row>
    <row r="210" spans="1:20" x14ac:dyDescent="0.35">
      <c r="A210" s="4"/>
      <c r="B210" s="10" t="s">
        <v>8</v>
      </c>
      <c r="C210" s="73" t="s">
        <v>232</v>
      </c>
      <c r="D210" s="49" t="s">
        <v>50</v>
      </c>
      <c r="E210" s="49">
        <v>7.5</v>
      </c>
      <c r="F210" s="49">
        <v>5.5</v>
      </c>
      <c r="G210" s="49">
        <v>5.8</v>
      </c>
      <c r="H210" s="49">
        <v>18.8</v>
      </c>
      <c r="I210" s="49">
        <v>2.6</v>
      </c>
      <c r="J210" s="49">
        <v>21.400000000000002</v>
      </c>
      <c r="K210" s="49">
        <v>0.39893617021276595</v>
      </c>
      <c r="L210" s="49">
        <v>0.29255319148936171</v>
      </c>
      <c r="M210" s="49">
        <v>0.51327433628318575</v>
      </c>
      <c r="N210" s="49">
        <v>0.30851063829787234</v>
      </c>
      <c r="O210" s="97">
        <f t="shared" si="13"/>
        <v>-0.40989970517603008</v>
      </c>
      <c r="P210" s="97">
        <f t="shared" si="14"/>
        <v>-0.88301594298928276</v>
      </c>
      <c r="Q210" s="97">
        <f t="shared" si="15"/>
        <v>5.3109825313948117E-2</v>
      </c>
      <c r="R210" s="97">
        <f t="shared" si="16"/>
        <v>-0.80709143990916299</v>
      </c>
      <c r="S210" s="168">
        <v>3</v>
      </c>
      <c r="T210" s="4"/>
    </row>
    <row r="211" spans="1:20" x14ac:dyDescent="0.35">
      <c r="A211" s="4"/>
      <c r="B211" s="10" t="s">
        <v>8</v>
      </c>
      <c r="C211" s="73" t="s">
        <v>266</v>
      </c>
      <c r="D211" s="49" t="s">
        <v>50</v>
      </c>
      <c r="E211" s="49">
        <v>6.2</v>
      </c>
      <c r="F211" s="49">
        <v>6.5</v>
      </c>
      <c r="G211" s="49">
        <v>5.8</v>
      </c>
      <c r="H211" s="49">
        <v>18.5</v>
      </c>
      <c r="I211" s="49">
        <v>3</v>
      </c>
      <c r="J211" s="49">
        <v>21.5</v>
      </c>
      <c r="K211" s="49">
        <v>0.33513513513513515</v>
      </c>
      <c r="L211" s="49">
        <v>0.35135135135135137</v>
      </c>
      <c r="M211" s="49">
        <v>0.47154471544715443</v>
      </c>
      <c r="N211" s="49">
        <v>0.31351351351351353</v>
      </c>
      <c r="O211" s="97">
        <f t="shared" si="13"/>
        <v>-0.68504997032732584</v>
      </c>
      <c r="P211" s="97">
        <f t="shared" si="14"/>
        <v>-0.6131044728864089</v>
      </c>
      <c r="Q211" s="97">
        <f t="shared" si="15"/>
        <v>-0.11394425934921809</v>
      </c>
      <c r="R211" s="97">
        <f t="shared" si="16"/>
        <v>-0.78374407591217188</v>
      </c>
      <c r="S211" s="168">
        <v>3</v>
      </c>
      <c r="T211" s="4"/>
    </row>
    <row r="212" spans="1:20" x14ac:dyDescent="0.35">
      <c r="A212" s="4"/>
      <c r="B212" s="10" t="s">
        <v>8</v>
      </c>
      <c r="C212" s="73" t="s">
        <v>266</v>
      </c>
      <c r="D212" s="49" t="s">
        <v>50</v>
      </c>
      <c r="E212" s="49">
        <v>6.5</v>
      </c>
      <c r="F212" s="49">
        <v>6.5</v>
      </c>
      <c r="G212" s="49">
        <v>4.5</v>
      </c>
      <c r="H212" s="49">
        <v>17.5</v>
      </c>
      <c r="I212" s="49">
        <v>2.5</v>
      </c>
      <c r="J212" s="49">
        <v>20</v>
      </c>
      <c r="K212" s="49">
        <v>0.37142857142857144</v>
      </c>
      <c r="L212" s="49">
        <v>0.37142857142857144</v>
      </c>
      <c r="M212" s="49">
        <v>0.40909090909090912</v>
      </c>
      <c r="N212" s="49">
        <v>0.25714285714285712</v>
      </c>
      <c r="O212" s="97">
        <f t="shared" si="13"/>
        <v>-0.52609309589677911</v>
      </c>
      <c r="P212" s="97">
        <f t="shared" si="14"/>
        <v>-0.52609309589677911</v>
      </c>
      <c r="Q212" s="97">
        <f t="shared" si="15"/>
        <v>-0.36772478012531723</v>
      </c>
      <c r="R212" s="97">
        <f t="shared" si="16"/>
        <v>-1.0608719606852628</v>
      </c>
      <c r="S212" s="168">
        <v>3</v>
      </c>
      <c r="T212" s="4"/>
    </row>
    <row r="213" spans="1:20" x14ac:dyDescent="0.35">
      <c r="A213" s="4"/>
      <c r="B213" s="10" t="s">
        <v>8</v>
      </c>
      <c r="C213" s="73" t="s">
        <v>266</v>
      </c>
      <c r="D213" s="49" t="s">
        <v>50</v>
      </c>
      <c r="E213" s="49">
        <v>6</v>
      </c>
      <c r="F213" s="49">
        <v>7.5</v>
      </c>
      <c r="G213" s="49">
        <v>4.8</v>
      </c>
      <c r="H213" s="49">
        <v>18.3</v>
      </c>
      <c r="I213" s="49">
        <v>2.4</v>
      </c>
      <c r="J213" s="49">
        <v>20.7</v>
      </c>
      <c r="K213" s="49">
        <v>0.32786885245901637</v>
      </c>
      <c r="L213" s="49">
        <v>0.4098360655737705</v>
      </c>
      <c r="M213" s="49">
        <v>0.39024390243902435</v>
      </c>
      <c r="N213" s="49">
        <v>0.26229508196721307</v>
      </c>
      <c r="O213" s="97">
        <f t="shared" si="13"/>
        <v>-0.7178397931503171</v>
      </c>
      <c r="P213" s="97">
        <f t="shared" si="14"/>
        <v>-0.36464311358790913</v>
      </c>
      <c r="Q213" s="97">
        <f t="shared" si="15"/>
        <v>-0.44628710262841986</v>
      </c>
      <c r="R213" s="97">
        <f t="shared" si="16"/>
        <v>-1.0340737675305387</v>
      </c>
      <c r="S213" s="168">
        <v>3</v>
      </c>
      <c r="T213" s="4"/>
    </row>
    <row r="214" spans="1:20" x14ac:dyDescent="0.35">
      <c r="A214" s="4"/>
      <c r="B214" s="10" t="s">
        <v>8</v>
      </c>
      <c r="C214" s="73" t="s">
        <v>266</v>
      </c>
      <c r="D214" s="49" t="s">
        <v>50</v>
      </c>
      <c r="E214" s="49">
        <v>6.5</v>
      </c>
      <c r="F214" s="49">
        <v>6</v>
      </c>
      <c r="G214" s="49">
        <v>6</v>
      </c>
      <c r="H214" s="49">
        <v>18.5</v>
      </c>
      <c r="I214" s="49">
        <v>2.9</v>
      </c>
      <c r="J214" s="49">
        <v>21.4</v>
      </c>
      <c r="K214" s="49">
        <v>0.35135135135135137</v>
      </c>
      <c r="L214" s="49">
        <v>0.32432432432432434</v>
      </c>
      <c r="M214" s="49">
        <v>0.5</v>
      </c>
      <c r="N214" s="49">
        <v>0.32432432432432434</v>
      </c>
      <c r="O214" s="97">
        <f t="shared" si="13"/>
        <v>-0.6131044728864089</v>
      </c>
      <c r="P214" s="97">
        <f t="shared" si="14"/>
        <v>-0.73396917508020032</v>
      </c>
      <c r="Q214" s="97">
        <f t="shared" si="15"/>
        <v>0</v>
      </c>
      <c r="R214" s="97">
        <f t="shared" si="16"/>
        <v>-0.73396917508020032</v>
      </c>
      <c r="S214" s="168">
        <v>3</v>
      </c>
      <c r="T214" s="4"/>
    </row>
    <row r="215" spans="1:20" x14ac:dyDescent="0.35">
      <c r="A215" s="4"/>
      <c r="B215" s="10" t="s">
        <v>8</v>
      </c>
      <c r="C215" s="73" t="s">
        <v>266</v>
      </c>
      <c r="D215" s="49" t="s">
        <v>50</v>
      </c>
      <c r="E215" s="49">
        <v>6.2</v>
      </c>
      <c r="F215" s="49">
        <v>6</v>
      </c>
      <c r="G215" s="49">
        <v>5.5</v>
      </c>
      <c r="H215" s="49">
        <v>17.7</v>
      </c>
      <c r="I215" s="49">
        <v>3.2</v>
      </c>
      <c r="J215" s="49">
        <v>20.9</v>
      </c>
      <c r="K215" s="49">
        <v>0.35028248587570626</v>
      </c>
      <c r="L215" s="49">
        <v>0.33898305084745767</v>
      </c>
      <c r="M215" s="49">
        <v>0.47826086956521741</v>
      </c>
      <c r="N215" s="49">
        <v>0.31073446327683618</v>
      </c>
      <c r="O215" s="97">
        <f t="shared" si="13"/>
        <v>-0.61779774331815829</v>
      </c>
      <c r="P215" s="97">
        <f t="shared" si="14"/>
        <v>-0.66782937257565533</v>
      </c>
      <c r="Q215" s="97">
        <f t="shared" si="15"/>
        <v>-8.7011376989629685E-2</v>
      </c>
      <c r="R215" s="97">
        <f t="shared" si="16"/>
        <v>-0.79668785950078547</v>
      </c>
      <c r="S215" s="168">
        <v>3</v>
      </c>
      <c r="T215" s="4"/>
    </row>
    <row r="216" spans="1:20" x14ac:dyDescent="0.35">
      <c r="A216" s="4"/>
      <c r="B216" s="10" t="s">
        <v>8</v>
      </c>
      <c r="C216" s="73" t="s">
        <v>255</v>
      </c>
      <c r="D216" s="49" t="s">
        <v>50</v>
      </c>
      <c r="E216" s="49">
        <v>8.3000000000000007</v>
      </c>
      <c r="F216" s="49">
        <v>6</v>
      </c>
      <c r="G216" s="49">
        <v>6.5</v>
      </c>
      <c r="H216" s="49">
        <v>20.8</v>
      </c>
      <c r="I216" s="49">
        <v>4</v>
      </c>
      <c r="J216" s="49">
        <v>24.8</v>
      </c>
      <c r="K216" s="49">
        <v>0.39903846153846156</v>
      </c>
      <c r="L216" s="49">
        <v>0.28846153846153844</v>
      </c>
      <c r="M216" s="49">
        <v>0.52</v>
      </c>
      <c r="N216" s="49">
        <v>0.3125</v>
      </c>
      <c r="O216" s="97">
        <f t="shared" si="13"/>
        <v>-0.40947312950570314</v>
      </c>
      <c r="P216" s="97">
        <f t="shared" si="14"/>
        <v>-0.90286771154201451</v>
      </c>
      <c r="Q216" s="97">
        <f t="shared" si="15"/>
        <v>8.0042707673536564E-2</v>
      </c>
      <c r="R216" s="97">
        <f t="shared" si="16"/>
        <v>-0.78845736036427017</v>
      </c>
      <c r="S216" s="168">
        <v>3</v>
      </c>
      <c r="T216" s="4"/>
    </row>
    <row r="217" spans="1:20" x14ac:dyDescent="0.35">
      <c r="A217" s="4"/>
      <c r="B217" s="10" t="s">
        <v>8</v>
      </c>
      <c r="C217" s="73" t="s">
        <v>255</v>
      </c>
      <c r="D217" s="49" t="s">
        <v>50</v>
      </c>
      <c r="E217" s="49">
        <v>8.5</v>
      </c>
      <c r="F217" s="49">
        <v>5.4</v>
      </c>
      <c r="G217" s="49">
        <v>6.3</v>
      </c>
      <c r="H217" s="49">
        <v>20.2</v>
      </c>
      <c r="I217" s="49">
        <v>4.0999999999999996</v>
      </c>
      <c r="J217" s="49">
        <v>24.299999999999997</v>
      </c>
      <c r="K217" s="49">
        <v>0.42079207920792083</v>
      </c>
      <c r="L217" s="49">
        <v>0.26732673267326734</v>
      </c>
      <c r="M217" s="49">
        <v>0.53846153846153844</v>
      </c>
      <c r="N217" s="49">
        <v>0.31188118811881188</v>
      </c>
      <c r="O217" s="97">
        <f t="shared" si="13"/>
        <v>-0.31952267830743952</v>
      </c>
      <c r="P217" s="97">
        <f t="shared" si="14"/>
        <v>-1.0082282271998406</v>
      </c>
      <c r="Q217" s="97">
        <f t="shared" si="15"/>
        <v>0.15415067982725816</v>
      </c>
      <c r="R217" s="97">
        <f t="shared" si="16"/>
        <v>-0.79133920673915903</v>
      </c>
      <c r="S217" s="168">
        <v>3</v>
      </c>
      <c r="T217" s="4"/>
    </row>
    <row r="218" spans="1:20" x14ac:dyDescent="0.35">
      <c r="A218" s="4"/>
      <c r="B218" s="10" t="s">
        <v>8</v>
      </c>
      <c r="C218" s="73" t="s">
        <v>255</v>
      </c>
      <c r="D218" s="49" t="s">
        <v>50</v>
      </c>
      <c r="E218" s="49">
        <v>8.6</v>
      </c>
      <c r="F218" s="49">
        <v>5</v>
      </c>
      <c r="G218" s="49">
        <v>6.7</v>
      </c>
      <c r="H218" s="49">
        <v>20.3</v>
      </c>
      <c r="I218" s="49">
        <v>3.9</v>
      </c>
      <c r="J218" s="49">
        <v>24.2</v>
      </c>
      <c r="K218" s="49">
        <v>0.42364532019704432</v>
      </c>
      <c r="L218" s="49">
        <v>0.24630541871921183</v>
      </c>
      <c r="M218" s="49">
        <v>0.57264957264957272</v>
      </c>
      <c r="N218" s="49">
        <v>0.33004926108374383</v>
      </c>
      <c r="O218" s="97">
        <f t="shared" si="13"/>
        <v>-0.30782663854424863</v>
      </c>
      <c r="P218" s="97">
        <f t="shared" si="14"/>
        <v>-1.1184149159642893</v>
      </c>
      <c r="Q218" s="97">
        <f t="shared" si="15"/>
        <v>0.29266961396282021</v>
      </c>
      <c r="R218" s="97">
        <f t="shared" si="16"/>
        <v>-0.70796226634508608</v>
      </c>
      <c r="S218" s="168">
        <v>3</v>
      </c>
      <c r="T218" s="4"/>
    </row>
    <row r="219" spans="1:20" x14ac:dyDescent="0.35">
      <c r="A219" s="4"/>
      <c r="B219" s="10" t="s">
        <v>8</v>
      </c>
      <c r="C219" s="73" t="s">
        <v>255</v>
      </c>
      <c r="D219" s="49" t="s">
        <v>50</v>
      </c>
      <c r="E219" s="49">
        <v>8.4</v>
      </c>
      <c r="F219" s="49">
        <v>6.8</v>
      </c>
      <c r="G219" s="49">
        <v>4.3</v>
      </c>
      <c r="H219" s="49">
        <v>19.5</v>
      </c>
      <c r="I219" s="49">
        <v>3.6</v>
      </c>
      <c r="J219" s="49">
        <v>23.1</v>
      </c>
      <c r="K219" s="49">
        <v>0.43076923076923079</v>
      </c>
      <c r="L219" s="49">
        <v>0.3487179487179487</v>
      </c>
      <c r="M219" s="49">
        <v>0.38738738738738737</v>
      </c>
      <c r="N219" s="49">
        <v>0.22051282051282051</v>
      </c>
      <c r="O219" s="97">
        <f t="shared" si="13"/>
        <v>-0.27871340246902049</v>
      </c>
      <c r="P219" s="97">
        <f t="shared" si="14"/>
        <v>-0.62467938128248468</v>
      </c>
      <c r="Q219" s="97">
        <f t="shared" si="15"/>
        <v>-0.4583075894825443</v>
      </c>
      <c r="R219" s="97">
        <f t="shared" si="16"/>
        <v>-1.2626804051527141</v>
      </c>
      <c r="S219" s="168">
        <v>3</v>
      </c>
      <c r="T219" s="4"/>
    </row>
    <row r="220" spans="1:20" x14ac:dyDescent="0.35">
      <c r="A220" s="4"/>
      <c r="B220" s="10" t="s">
        <v>8</v>
      </c>
      <c r="C220" s="73" t="s">
        <v>255</v>
      </c>
      <c r="D220" s="49" t="s">
        <v>50</v>
      </c>
      <c r="E220" s="49">
        <v>8.3000000000000007</v>
      </c>
      <c r="F220" s="49">
        <v>7</v>
      </c>
      <c r="G220" s="49">
        <v>5.0999999999999996</v>
      </c>
      <c r="H220" s="49">
        <v>20.399999999999999</v>
      </c>
      <c r="I220" s="49">
        <v>4.0999999999999996</v>
      </c>
      <c r="J220" s="49">
        <v>24.5</v>
      </c>
      <c r="K220" s="49">
        <v>0.40686274509803927</v>
      </c>
      <c r="L220" s="49">
        <v>0.34313725490196079</v>
      </c>
      <c r="M220" s="49">
        <v>0.42148760330578511</v>
      </c>
      <c r="N220" s="49">
        <v>0.25</v>
      </c>
      <c r="O220" s="97">
        <f t="shared" si="13"/>
        <v>-0.3769499378001428</v>
      </c>
      <c r="P220" s="97">
        <f t="shared" si="14"/>
        <v>-0.64934455790155243</v>
      </c>
      <c r="Q220" s="97">
        <f t="shared" si="15"/>
        <v>-0.31666960932503341</v>
      </c>
      <c r="R220" s="97">
        <f t="shared" si="16"/>
        <v>-1.0986122886681098</v>
      </c>
      <c r="S220" s="168">
        <v>3</v>
      </c>
      <c r="T220" s="4"/>
    </row>
    <row r="221" spans="1:20" x14ac:dyDescent="0.35">
      <c r="A221" s="4"/>
      <c r="B221" s="10" t="s">
        <v>8</v>
      </c>
      <c r="C221" s="73" t="s">
        <v>255</v>
      </c>
      <c r="D221" s="49" t="s">
        <v>50</v>
      </c>
      <c r="E221" s="49">
        <v>8.3000000000000007</v>
      </c>
      <c r="F221" s="49">
        <v>5.5</v>
      </c>
      <c r="G221" s="49">
        <v>6</v>
      </c>
      <c r="H221" s="49">
        <v>19.8</v>
      </c>
      <c r="I221" s="49">
        <v>2.8</v>
      </c>
      <c r="J221" s="49">
        <v>22.6</v>
      </c>
      <c r="K221" s="49">
        <v>0.41919191919191923</v>
      </c>
      <c r="L221" s="49">
        <v>0.27777777777777779</v>
      </c>
      <c r="M221" s="49">
        <v>0.52173913043478259</v>
      </c>
      <c r="N221" s="49">
        <v>0.30303030303030304</v>
      </c>
      <c r="O221" s="97">
        <f t="shared" si="13"/>
        <v>-0.32609152056665208</v>
      </c>
      <c r="P221" s="97">
        <f t="shared" si="14"/>
        <v>-0.95551144502743635</v>
      </c>
      <c r="Q221" s="97">
        <f t="shared" si="15"/>
        <v>8.7011376989629699E-2</v>
      </c>
      <c r="R221" s="97">
        <f t="shared" si="16"/>
        <v>-0.832909122935104</v>
      </c>
      <c r="S221" s="168">
        <v>3</v>
      </c>
      <c r="T221" s="4"/>
    </row>
    <row r="222" spans="1:20" x14ac:dyDescent="0.35">
      <c r="A222" s="4"/>
      <c r="B222" s="10" t="s">
        <v>8</v>
      </c>
      <c r="C222" s="73" t="s">
        <v>256</v>
      </c>
      <c r="D222" s="49" t="s">
        <v>50</v>
      </c>
      <c r="E222" s="49">
        <v>5.9</v>
      </c>
      <c r="F222" s="49">
        <v>6.5</v>
      </c>
      <c r="G222" s="49">
        <v>6.3</v>
      </c>
      <c r="H222" s="49">
        <v>18.7</v>
      </c>
      <c r="I222" s="49">
        <v>2.2000000000000002</v>
      </c>
      <c r="J222" s="49">
        <v>20.9</v>
      </c>
      <c r="K222" s="49">
        <v>0.31550802139037437</v>
      </c>
      <c r="L222" s="49">
        <v>0.34759358288770054</v>
      </c>
      <c r="M222" s="49">
        <v>0.49218749999999994</v>
      </c>
      <c r="N222" s="49">
        <v>0.33689839572192515</v>
      </c>
      <c r="O222" s="97">
        <f t="shared" si="13"/>
        <v>-0.77449282001389752</v>
      </c>
      <c r="P222" s="97">
        <f t="shared" si="14"/>
        <v>-0.6296337748376194</v>
      </c>
      <c r="Q222" s="97">
        <f t="shared" si="15"/>
        <v>-3.1252543504104537E-2</v>
      </c>
      <c r="R222" s="97">
        <f t="shared" si="16"/>
        <v>-0.67714683921350416</v>
      </c>
      <c r="S222" s="168">
        <v>3</v>
      </c>
      <c r="T222" s="4"/>
    </row>
    <row r="223" spans="1:20" x14ac:dyDescent="0.35">
      <c r="A223" s="4"/>
      <c r="B223" s="10" t="s">
        <v>8</v>
      </c>
      <c r="C223" s="73" t="s">
        <v>256</v>
      </c>
      <c r="D223" s="49" t="s">
        <v>50</v>
      </c>
      <c r="E223" s="49">
        <v>6</v>
      </c>
      <c r="F223" s="49">
        <v>7.2</v>
      </c>
      <c r="G223" s="49">
        <v>4.9000000000000004</v>
      </c>
      <c r="H223" s="49">
        <v>18.100000000000001</v>
      </c>
      <c r="I223" s="49">
        <v>2.9</v>
      </c>
      <c r="J223" s="49">
        <v>21</v>
      </c>
      <c r="K223" s="49">
        <v>0.33149171270718231</v>
      </c>
      <c r="L223" s="49">
        <v>0.39779005524861877</v>
      </c>
      <c r="M223" s="49">
        <v>0.4049586776859504</v>
      </c>
      <c r="N223" s="49">
        <v>0.27071823204419887</v>
      </c>
      <c r="O223" s="97">
        <f t="shared" si="13"/>
        <v>-0.70144598337464037</v>
      </c>
      <c r="P223" s="97">
        <f t="shared" si="14"/>
        <v>-0.41468176321308853</v>
      </c>
      <c r="Q223" s="97">
        <f t="shared" si="15"/>
        <v>-0.38484582090542885</v>
      </c>
      <c r="R223" s="97">
        <f t="shared" si="16"/>
        <v>-0.99098162447574434</v>
      </c>
      <c r="S223" s="168">
        <v>3</v>
      </c>
      <c r="T223" s="4"/>
    </row>
    <row r="224" spans="1:20" x14ac:dyDescent="0.35">
      <c r="A224" s="4"/>
      <c r="B224" s="10" t="s">
        <v>8</v>
      </c>
      <c r="C224" s="73" t="s">
        <v>256</v>
      </c>
      <c r="D224" s="49" t="s">
        <v>50</v>
      </c>
      <c r="E224" s="49">
        <v>6</v>
      </c>
      <c r="F224" s="49">
        <v>5.5</v>
      </c>
      <c r="G224" s="49">
        <v>5.8</v>
      </c>
      <c r="H224" s="49">
        <v>17.3</v>
      </c>
      <c r="I224" s="49">
        <v>2.5</v>
      </c>
      <c r="J224" s="49">
        <v>19.8</v>
      </c>
      <c r="K224" s="49">
        <v>0.34682080924855491</v>
      </c>
      <c r="L224" s="49">
        <v>0.31791907514450868</v>
      </c>
      <c r="M224" s="49">
        <v>0.51327433628318575</v>
      </c>
      <c r="N224" s="49">
        <v>0.33526011560693642</v>
      </c>
      <c r="O224" s="97">
        <f t="shared" si="13"/>
        <v>-0.63304325649023985</v>
      </c>
      <c r="P224" s="97">
        <f t="shared" si="14"/>
        <v>-0.76335143923319382</v>
      </c>
      <c r="Q224" s="97">
        <f t="shared" si="15"/>
        <v>5.3109825313948117E-2</v>
      </c>
      <c r="R224" s="97">
        <f t="shared" si="16"/>
        <v>-0.68448911781683075</v>
      </c>
      <c r="S224" s="168">
        <v>3</v>
      </c>
      <c r="T224" s="4"/>
    </row>
    <row r="225" spans="1:20" x14ac:dyDescent="0.35">
      <c r="A225" s="4"/>
      <c r="B225" s="10" t="s">
        <v>8</v>
      </c>
      <c r="C225" s="73" t="s">
        <v>256</v>
      </c>
      <c r="D225" s="49" t="s">
        <v>50</v>
      </c>
      <c r="E225" s="49">
        <v>6.5</v>
      </c>
      <c r="F225" s="49">
        <v>8</v>
      </c>
      <c r="G225" s="49">
        <v>4.5</v>
      </c>
      <c r="H225" s="49">
        <v>19</v>
      </c>
      <c r="I225" s="49">
        <v>3.1</v>
      </c>
      <c r="J225" s="49">
        <v>22.1</v>
      </c>
      <c r="K225" s="49">
        <v>0.34210526315789475</v>
      </c>
      <c r="L225" s="49">
        <v>0.42105263157894735</v>
      </c>
      <c r="M225" s="49">
        <v>0.36</v>
      </c>
      <c r="N225" s="49">
        <v>0.23684210526315788</v>
      </c>
      <c r="O225" s="97">
        <f t="shared" si="13"/>
        <v>-0.65392646740666394</v>
      </c>
      <c r="P225" s="97">
        <f t="shared" si="14"/>
        <v>-0.31845373111853476</v>
      </c>
      <c r="Q225" s="97">
        <f t="shared" si="15"/>
        <v>-0.5753641449035618</v>
      </c>
      <c r="R225" s="97">
        <f t="shared" si="16"/>
        <v>-1.1700712526502548</v>
      </c>
      <c r="S225" s="168">
        <v>3</v>
      </c>
      <c r="T225" s="4"/>
    </row>
    <row r="226" spans="1:20" x14ac:dyDescent="0.35">
      <c r="A226" s="4"/>
      <c r="B226" s="10" t="s">
        <v>8</v>
      </c>
      <c r="C226" s="73" t="s">
        <v>256</v>
      </c>
      <c r="D226" s="49" t="s">
        <v>50</v>
      </c>
      <c r="E226" s="49">
        <v>6</v>
      </c>
      <c r="F226" s="49">
        <v>7.5</v>
      </c>
      <c r="G226" s="49">
        <v>5</v>
      </c>
      <c r="H226" s="49">
        <v>18.5</v>
      </c>
      <c r="I226" s="49">
        <v>2.6</v>
      </c>
      <c r="J226" s="49">
        <v>21.1</v>
      </c>
      <c r="K226" s="49">
        <v>0.32432432432432434</v>
      </c>
      <c r="L226" s="49">
        <v>0.40540540540540543</v>
      </c>
      <c r="M226" s="49">
        <v>0.4</v>
      </c>
      <c r="N226" s="49">
        <v>0.27027027027027029</v>
      </c>
      <c r="O226" s="97">
        <f t="shared" si="13"/>
        <v>-0.73396917508020032</v>
      </c>
      <c r="P226" s="97">
        <f t="shared" si="14"/>
        <v>-0.38299225225610556</v>
      </c>
      <c r="Q226" s="97">
        <f t="shared" si="15"/>
        <v>-0.40546510810816427</v>
      </c>
      <c r="R226" s="97">
        <f t="shared" si="16"/>
        <v>-0.99325177301028333</v>
      </c>
      <c r="S226" s="168">
        <v>3</v>
      </c>
      <c r="T226" s="4"/>
    </row>
    <row r="227" spans="1:20" x14ac:dyDescent="0.35">
      <c r="A227" s="4"/>
      <c r="B227" s="10" t="s">
        <v>8</v>
      </c>
      <c r="C227" s="73" t="s">
        <v>256</v>
      </c>
      <c r="D227" s="49" t="s">
        <v>50</v>
      </c>
      <c r="E227" s="49">
        <v>8.3000000000000007</v>
      </c>
      <c r="F227" s="49">
        <v>7.9</v>
      </c>
      <c r="G227" s="49">
        <v>4.0999999999999996</v>
      </c>
      <c r="H227" s="49">
        <v>20.300000000000004</v>
      </c>
      <c r="I227" s="49">
        <v>2.8</v>
      </c>
      <c r="J227" s="49">
        <v>23.100000000000005</v>
      </c>
      <c r="K227" s="49">
        <v>0.40886699507389157</v>
      </c>
      <c r="L227" s="49">
        <v>0.38916256157635459</v>
      </c>
      <c r="M227" s="49">
        <v>0.34166666666666662</v>
      </c>
      <c r="N227" s="49">
        <v>0.20197044334975364</v>
      </c>
      <c r="O227" s="97">
        <f t="shared" si="13"/>
        <v>-0.36865113498544827</v>
      </c>
      <c r="P227" s="97">
        <f t="shared" si="14"/>
        <v>-0.4508337131380159</v>
      </c>
      <c r="Q227" s="97">
        <f t="shared" si="15"/>
        <v>-0.65587578576271388</v>
      </c>
      <c r="R227" s="97">
        <f t="shared" si="16"/>
        <v>-1.3740242685280766</v>
      </c>
      <c r="S227" s="168">
        <v>3</v>
      </c>
      <c r="T227" s="4"/>
    </row>
    <row r="228" spans="1:20" x14ac:dyDescent="0.35">
      <c r="A228" s="4"/>
      <c r="B228" s="10" t="s">
        <v>8</v>
      </c>
      <c r="C228" s="73" t="s">
        <v>191</v>
      </c>
      <c r="D228" s="49" t="s">
        <v>51</v>
      </c>
      <c r="E228" s="49">
        <v>7.6</v>
      </c>
      <c r="F228" s="49">
        <v>6.7</v>
      </c>
      <c r="G228" s="49">
        <v>7.1</v>
      </c>
      <c r="H228" s="49">
        <v>21.4</v>
      </c>
      <c r="I228" s="49">
        <v>3</v>
      </c>
      <c r="J228" s="49">
        <v>24.4</v>
      </c>
      <c r="K228" s="49">
        <v>0.35514018691588783</v>
      </c>
      <c r="L228" s="49">
        <v>0.31308411214953275</v>
      </c>
      <c r="M228" s="49">
        <v>0.51449275362318836</v>
      </c>
      <c r="N228" s="49">
        <v>0.33177570093457942</v>
      </c>
      <c r="O228" s="97">
        <f t="shared" si="13"/>
        <v>-0.59652034487087358</v>
      </c>
      <c r="P228" s="97">
        <f t="shared" si="14"/>
        <v>-0.78573996738777008</v>
      </c>
      <c r="Q228" s="97">
        <f t="shared" si="15"/>
        <v>5.7987257650349108E-2</v>
      </c>
      <c r="R228" s="97">
        <f t="shared" si="16"/>
        <v>-0.70016475321859195</v>
      </c>
      <c r="S228" s="168">
        <v>4</v>
      </c>
      <c r="T228" s="4"/>
    </row>
    <row r="229" spans="1:20" x14ac:dyDescent="0.35">
      <c r="A229" s="4"/>
      <c r="B229" s="10" t="s">
        <v>8</v>
      </c>
      <c r="C229" s="73" t="s">
        <v>191</v>
      </c>
      <c r="D229" s="49" t="s">
        <v>51</v>
      </c>
      <c r="E229" s="49">
        <v>7.7</v>
      </c>
      <c r="F229" s="49">
        <v>6.6</v>
      </c>
      <c r="G229" s="49">
        <v>7</v>
      </c>
      <c r="H229" s="49">
        <v>21.3</v>
      </c>
      <c r="I229" s="49">
        <v>3.2</v>
      </c>
      <c r="J229" s="49">
        <v>24.5</v>
      </c>
      <c r="K229" s="49">
        <v>0.36150234741784038</v>
      </c>
      <c r="L229" s="49">
        <v>0.30985915492957744</v>
      </c>
      <c r="M229" s="49">
        <v>0.51470588235294124</v>
      </c>
      <c r="N229" s="49">
        <v>0.32863849765258213</v>
      </c>
      <c r="O229" s="97">
        <f t="shared" si="13"/>
        <v>-0.56884946388236823</v>
      </c>
      <c r="P229" s="97">
        <f t="shared" si="14"/>
        <v>-0.80077784475231073</v>
      </c>
      <c r="Q229" s="97">
        <f t="shared" si="15"/>
        <v>5.8840500022933603E-2</v>
      </c>
      <c r="R229" s="97">
        <f t="shared" si="16"/>
        <v>-0.7143493882105485</v>
      </c>
      <c r="S229" s="168">
        <v>4</v>
      </c>
      <c r="T229" s="4"/>
    </row>
    <row r="230" spans="1:20" x14ac:dyDescent="0.35">
      <c r="A230" s="4"/>
      <c r="B230" s="10" t="s">
        <v>8</v>
      </c>
      <c r="C230" s="73" t="s">
        <v>191</v>
      </c>
      <c r="D230" s="49" t="s">
        <v>51</v>
      </c>
      <c r="E230" s="49">
        <v>7.5</v>
      </c>
      <c r="F230" s="49">
        <v>6.7</v>
      </c>
      <c r="G230" s="49">
        <v>7.2</v>
      </c>
      <c r="H230" s="49">
        <v>21.4</v>
      </c>
      <c r="I230" s="49">
        <v>3.8</v>
      </c>
      <c r="J230" s="49">
        <v>25.2</v>
      </c>
      <c r="K230" s="49">
        <v>0.35046728971962621</v>
      </c>
      <c r="L230" s="49">
        <v>0.31308411214953275</v>
      </c>
      <c r="M230" s="49">
        <v>0.51798561151079137</v>
      </c>
      <c r="N230" s="49">
        <v>0.33644859813084116</v>
      </c>
      <c r="O230" s="97">
        <f t="shared" si="13"/>
        <v>-0.61698581959438115</v>
      </c>
      <c r="P230" s="97">
        <f t="shared" si="14"/>
        <v>-0.78573996738777008</v>
      </c>
      <c r="Q230" s="97">
        <f t="shared" si="15"/>
        <v>7.1973499625089241E-2</v>
      </c>
      <c r="R230" s="97">
        <f t="shared" si="16"/>
        <v>-0.67916093858520521</v>
      </c>
      <c r="S230" s="168">
        <v>4</v>
      </c>
      <c r="T230" s="4"/>
    </row>
    <row r="231" spans="1:20" x14ac:dyDescent="0.35">
      <c r="A231" s="4"/>
      <c r="B231" s="10" t="s">
        <v>8</v>
      </c>
      <c r="C231" s="73" t="s">
        <v>191</v>
      </c>
      <c r="D231" s="49" t="s">
        <v>51</v>
      </c>
      <c r="E231" s="49">
        <v>7.8</v>
      </c>
      <c r="F231" s="49">
        <v>5.5</v>
      </c>
      <c r="G231" s="49">
        <v>7.8</v>
      </c>
      <c r="H231" s="49">
        <v>21.1</v>
      </c>
      <c r="I231" s="49">
        <v>3.4</v>
      </c>
      <c r="J231" s="49">
        <v>24.5</v>
      </c>
      <c r="K231" s="49">
        <v>0.36966824644549762</v>
      </c>
      <c r="L231" s="49">
        <v>0.26066350710900471</v>
      </c>
      <c r="M231" s="49">
        <v>0.5864661654135338</v>
      </c>
      <c r="N231" s="49">
        <v>0.36966824644549762</v>
      </c>
      <c r="O231" s="97">
        <f t="shared" si="13"/>
        <v>-0.53364030153216213</v>
      </c>
      <c r="P231" s="97">
        <f t="shared" si="14"/>
        <v>-1.0425228220170664</v>
      </c>
      <c r="Q231" s="97">
        <f t="shared" si="15"/>
        <v>0.34937564145712069</v>
      </c>
      <c r="R231" s="97">
        <f t="shared" si="16"/>
        <v>-0.53364030153216213</v>
      </c>
      <c r="S231" s="168">
        <v>4</v>
      </c>
      <c r="T231" s="4"/>
    </row>
    <row r="232" spans="1:20" x14ac:dyDescent="0.35">
      <c r="A232" s="4"/>
      <c r="B232" s="10" t="s">
        <v>8</v>
      </c>
      <c r="C232" s="73" t="s">
        <v>191</v>
      </c>
      <c r="D232" s="49" t="s">
        <v>51</v>
      </c>
      <c r="E232" s="49">
        <v>7.8</v>
      </c>
      <c r="F232" s="49">
        <v>5.4</v>
      </c>
      <c r="G232" s="49">
        <v>7.6</v>
      </c>
      <c r="H232" s="49">
        <v>20.799999999999997</v>
      </c>
      <c r="I232" s="49">
        <v>3.4</v>
      </c>
      <c r="J232" s="49">
        <v>24.199999999999996</v>
      </c>
      <c r="K232" s="49">
        <v>0.37500000000000006</v>
      </c>
      <c r="L232" s="49">
        <v>0.25961538461538469</v>
      </c>
      <c r="M232" s="49">
        <v>0.58461538461538454</v>
      </c>
      <c r="N232" s="49">
        <v>0.36538461538461542</v>
      </c>
      <c r="O232" s="97">
        <f t="shared" si="13"/>
        <v>-0.5108256237659905</v>
      </c>
      <c r="P232" s="97">
        <f t="shared" si="14"/>
        <v>-1.0479685558493543</v>
      </c>
      <c r="Q232" s="97">
        <f t="shared" si="15"/>
        <v>0.34174929372205642</v>
      </c>
      <c r="R232" s="97">
        <f t="shared" si="16"/>
        <v>-0.55206858230003975</v>
      </c>
      <c r="S232" s="168">
        <v>4</v>
      </c>
      <c r="T232" s="4"/>
    </row>
    <row r="233" spans="1:20" x14ac:dyDescent="0.35">
      <c r="A233" s="4"/>
      <c r="B233" s="10" t="s">
        <v>8</v>
      </c>
      <c r="C233" s="73" t="s">
        <v>192</v>
      </c>
      <c r="D233" s="49" t="s">
        <v>51</v>
      </c>
      <c r="E233" s="49">
        <v>7.6</v>
      </c>
      <c r="F233" s="49">
        <v>5.6</v>
      </c>
      <c r="G233" s="49">
        <v>7.7</v>
      </c>
      <c r="H233" s="49">
        <v>20.9</v>
      </c>
      <c r="I233" s="49">
        <v>2.9</v>
      </c>
      <c r="J233" s="49">
        <v>23.799999999999997</v>
      </c>
      <c r="K233" s="49">
        <v>0.36363636363636365</v>
      </c>
      <c r="L233" s="49">
        <v>0.26794258373205743</v>
      </c>
      <c r="M233" s="49">
        <v>0.57894736842105265</v>
      </c>
      <c r="N233" s="49">
        <v>0.36842105263157898</v>
      </c>
      <c r="O233" s="97">
        <f t="shared" si="13"/>
        <v>-0.55961578793542255</v>
      </c>
      <c r="P233" s="97">
        <f t="shared" si="14"/>
        <v>-1.0050862306572861</v>
      </c>
      <c r="Q233" s="97">
        <f t="shared" si="15"/>
        <v>0.31845373111853476</v>
      </c>
      <c r="R233" s="97">
        <f t="shared" si="16"/>
        <v>-0.5389965007326869</v>
      </c>
      <c r="S233" s="168">
        <v>4</v>
      </c>
      <c r="T233" s="4"/>
    </row>
    <row r="234" spans="1:20" x14ac:dyDescent="0.35">
      <c r="A234" s="4"/>
      <c r="B234" s="10" t="s">
        <v>8</v>
      </c>
      <c r="C234" s="73" t="s">
        <v>192</v>
      </c>
      <c r="D234" s="49" t="s">
        <v>51</v>
      </c>
      <c r="E234" s="49">
        <v>7.1</v>
      </c>
      <c r="F234" s="49">
        <v>6.7</v>
      </c>
      <c r="G234" s="49">
        <v>6.5</v>
      </c>
      <c r="H234" s="49">
        <v>20.3</v>
      </c>
      <c r="I234" s="49">
        <v>2.8</v>
      </c>
      <c r="J234" s="49">
        <v>23.1</v>
      </c>
      <c r="K234" s="49">
        <v>0.34975369458128075</v>
      </c>
      <c r="L234" s="49">
        <v>0.33004926108374383</v>
      </c>
      <c r="M234" s="49">
        <v>0.49242424242424243</v>
      </c>
      <c r="N234" s="49">
        <v>0.32019704433497537</v>
      </c>
      <c r="O234" s="97">
        <f t="shared" si="13"/>
        <v>-0.62012204554505568</v>
      </c>
      <c r="P234" s="97">
        <f t="shared" si="14"/>
        <v>-0.70796226634508608</v>
      </c>
      <c r="Q234" s="97">
        <f t="shared" si="15"/>
        <v>-3.0305349495328922E-2</v>
      </c>
      <c r="R234" s="97">
        <f t="shared" si="16"/>
        <v>-0.75286641526156761</v>
      </c>
      <c r="S234" s="168">
        <v>4</v>
      </c>
      <c r="T234" s="4"/>
    </row>
    <row r="235" spans="1:20" x14ac:dyDescent="0.35">
      <c r="A235" s="4"/>
      <c r="B235" s="10" t="s">
        <v>8</v>
      </c>
      <c r="C235" s="73" t="s">
        <v>192</v>
      </c>
      <c r="D235" s="49" t="s">
        <v>51</v>
      </c>
      <c r="E235" s="49">
        <v>6.9</v>
      </c>
      <c r="F235" s="49">
        <v>6.8</v>
      </c>
      <c r="G235" s="49">
        <v>7</v>
      </c>
      <c r="H235" s="49">
        <v>20.7</v>
      </c>
      <c r="I235" s="49">
        <v>2.9</v>
      </c>
      <c r="J235" s="49">
        <v>23.599999999999998</v>
      </c>
      <c r="K235" s="49">
        <v>0.33333333333333337</v>
      </c>
      <c r="L235" s="49">
        <v>0.32850241545893721</v>
      </c>
      <c r="M235" s="49">
        <v>0.50724637681159412</v>
      </c>
      <c r="N235" s="49">
        <v>0.33816425120772947</v>
      </c>
      <c r="O235" s="97">
        <f t="shared" si="13"/>
        <v>-0.69314718055994506</v>
      </c>
      <c r="P235" s="97">
        <f t="shared" si="14"/>
        <v>-0.71496622795458509</v>
      </c>
      <c r="Q235" s="97">
        <f t="shared" si="15"/>
        <v>2.8987536873251972E-2</v>
      </c>
      <c r="R235" s="97">
        <f t="shared" si="16"/>
        <v>-0.67148568377876605</v>
      </c>
      <c r="S235" s="168">
        <v>4</v>
      </c>
      <c r="T235" s="4"/>
    </row>
    <row r="236" spans="1:20" x14ac:dyDescent="0.35">
      <c r="A236" s="4"/>
      <c r="B236" s="10" t="s">
        <v>8</v>
      </c>
      <c r="C236" s="73" t="s">
        <v>192</v>
      </c>
      <c r="D236" s="49" t="s">
        <v>51</v>
      </c>
      <c r="E236" s="49">
        <v>7.2</v>
      </c>
      <c r="F236" s="49">
        <v>6.8</v>
      </c>
      <c r="G236" s="49">
        <v>6.6</v>
      </c>
      <c r="H236" s="49">
        <v>20.6</v>
      </c>
      <c r="I236" s="49">
        <v>3.4</v>
      </c>
      <c r="J236" s="49">
        <v>24</v>
      </c>
      <c r="K236" s="49">
        <v>0.34951456310679613</v>
      </c>
      <c r="L236" s="49">
        <v>0.33009708737864074</v>
      </c>
      <c r="M236" s="49">
        <v>0.49253731343283585</v>
      </c>
      <c r="N236" s="49">
        <v>0.32038834951456308</v>
      </c>
      <c r="O236" s="97">
        <f t="shared" si="13"/>
        <v>-0.62117368093485581</v>
      </c>
      <c r="P236" s="97">
        <f t="shared" si="14"/>
        <v>-0.70774597998109812</v>
      </c>
      <c r="Q236" s="97">
        <f t="shared" si="15"/>
        <v>-2.9852963149680931E-2</v>
      </c>
      <c r="R236" s="97">
        <f t="shared" si="16"/>
        <v>-0.7519876805828789</v>
      </c>
      <c r="S236" s="168">
        <v>4</v>
      </c>
      <c r="T236" s="4"/>
    </row>
    <row r="237" spans="1:20" x14ac:dyDescent="0.35">
      <c r="A237" s="4"/>
      <c r="B237" s="10" t="s">
        <v>8</v>
      </c>
      <c r="C237" s="73" t="s">
        <v>192</v>
      </c>
      <c r="D237" s="49" t="s">
        <v>51</v>
      </c>
      <c r="E237" s="49">
        <v>6.2</v>
      </c>
      <c r="F237" s="49">
        <v>6</v>
      </c>
      <c r="G237" s="49">
        <v>7.1</v>
      </c>
      <c r="H237" s="49">
        <v>19.299999999999997</v>
      </c>
      <c r="I237" s="49">
        <v>3.1</v>
      </c>
      <c r="J237" s="49">
        <v>22.4</v>
      </c>
      <c r="K237" s="49">
        <v>0.32124352331606221</v>
      </c>
      <c r="L237" s="49">
        <v>0.31088082901554409</v>
      </c>
      <c r="M237" s="49">
        <v>0.5419847328244275</v>
      </c>
      <c r="N237" s="49">
        <v>0.36787564766839381</v>
      </c>
      <c r="O237" s="97">
        <f t="shared" si="13"/>
        <v>-0.74806293815605984</v>
      </c>
      <c r="P237" s="97">
        <f t="shared" si="14"/>
        <v>-0.79600456599965286</v>
      </c>
      <c r="Q237" s="97">
        <f t="shared" si="15"/>
        <v>0.16833531481921474</v>
      </c>
      <c r="R237" s="97">
        <f t="shared" si="16"/>
        <v>-0.54134116769194118</v>
      </c>
      <c r="S237" s="168">
        <v>4</v>
      </c>
      <c r="T237" s="4"/>
    </row>
    <row r="238" spans="1:20" x14ac:dyDescent="0.35">
      <c r="A238" s="4"/>
      <c r="B238" s="10" t="s">
        <v>8</v>
      </c>
      <c r="C238" s="73" t="s">
        <v>193</v>
      </c>
      <c r="D238" s="49" t="s">
        <v>51</v>
      </c>
      <c r="E238" s="49">
        <v>6.3</v>
      </c>
      <c r="F238" s="49">
        <v>6.1</v>
      </c>
      <c r="G238" s="49">
        <v>7</v>
      </c>
      <c r="H238" s="49">
        <v>19.399999999999999</v>
      </c>
      <c r="I238" s="49">
        <v>3.7</v>
      </c>
      <c r="J238" s="49">
        <v>23.099999999999998</v>
      </c>
      <c r="K238" s="49">
        <v>0.32474226804123713</v>
      </c>
      <c r="L238" s="49">
        <v>0.31443298969072164</v>
      </c>
      <c r="M238" s="49">
        <v>0.53435114503816794</v>
      </c>
      <c r="N238" s="49">
        <v>0.36082474226804129</v>
      </c>
      <c r="O238" s="97">
        <f t="shared" si="13"/>
        <v>-0.73206259680961894</v>
      </c>
      <c r="P238" s="97">
        <f t="shared" si="14"/>
        <v>-0.77947526404844258</v>
      </c>
      <c r="Q238" s="97">
        <f t="shared" si="15"/>
        <v>0.1376213778760477</v>
      </c>
      <c r="R238" s="97">
        <f t="shared" si="16"/>
        <v>-0.5717863235556776</v>
      </c>
      <c r="S238" s="168">
        <v>4</v>
      </c>
      <c r="T238" s="4"/>
    </row>
    <row r="239" spans="1:20" x14ac:dyDescent="0.35">
      <c r="A239" s="4"/>
      <c r="B239" s="10" t="s">
        <v>8</v>
      </c>
      <c r="C239" s="73" t="s">
        <v>193</v>
      </c>
      <c r="D239" s="49" t="s">
        <v>51</v>
      </c>
      <c r="E239" s="49">
        <v>6</v>
      </c>
      <c r="F239" s="49">
        <v>6.2</v>
      </c>
      <c r="G239" s="49">
        <v>7.2</v>
      </c>
      <c r="H239" s="49">
        <v>19.399999999999999</v>
      </c>
      <c r="I239" s="49">
        <v>3.2</v>
      </c>
      <c r="J239" s="49">
        <v>22.599999999999998</v>
      </c>
      <c r="K239" s="49">
        <v>0.30927835051546393</v>
      </c>
      <c r="L239" s="49">
        <v>0.31958762886597941</v>
      </c>
      <c r="M239" s="49">
        <v>0.53731343283582089</v>
      </c>
      <c r="N239" s="49">
        <v>0.37113402061855671</v>
      </c>
      <c r="O239" s="97">
        <f t="shared" si="13"/>
        <v>-0.8034952377288106</v>
      </c>
      <c r="P239" s="97">
        <f t="shared" si="14"/>
        <v>-0.75566753754127924</v>
      </c>
      <c r="Q239" s="97">
        <f t="shared" si="15"/>
        <v>0.14953173397096384</v>
      </c>
      <c r="R239" s="97">
        <f t="shared" si="16"/>
        <v>-0.52735492571720122</v>
      </c>
      <c r="S239" s="168">
        <v>4</v>
      </c>
      <c r="T239" s="4"/>
    </row>
    <row r="240" spans="1:20" x14ac:dyDescent="0.35">
      <c r="A240" s="4"/>
      <c r="B240" s="10" t="s">
        <v>8</v>
      </c>
      <c r="C240" s="73" t="s">
        <v>193</v>
      </c>
      <c r="D240" s="49" t="s">
        <v>51</v>
      </c>
      <c r="E240" s="49">
        <v>7</v>
      </c>
      <c r="F240" s="49">
        <v>7</v>
      </c>
      <c r="G240" s="49">
        <v>6.7</v>
      </c>
      <c r="H240" s="49">
        <v>20.7</v>
      </c>
      <c r="I240" s="49">
        <v>3.9</v>
      </c>
      <c r="J240" s="49">
        <v>24.599999999999998</v>
      </c>
      <c r="K240" s="49">
        <v>0.33816425120772947</v>
      </c>
      <c r="L240" s="49">
        <v>0.33816425120772947</v>
      </c>
      <c r="M240" s="49">
        <v>0.48905109489051096</v>
      </c>
      <c r="N240" s="49">
        <v>0.32367149758454106</v>
      </c>
      <c r="O240" s="97">
        <f t="shared" si="13"/>
        <v>-0.67148568377876605</v>
      </c>
      <c r="P240" s="97">
        <f t="shared" si="14"/>
        <v>-0.67148568377876605</v>
      </c>
      <c r="Q240" s="97">
        <f t="shared" si="15"/>
        <v>-4.3802622658392999E-2</v>
      </c>
      <c r="R240" s="97">
        <f t="shared" si="16"/>
        <v>-0.73694980321833836</v>
      </c>
      <c r="S240" s="168">
        <v>4</v>
      </c>
      <c r="T240" s="4"/>
    </row>
    <row r="241" spans="1:20" x14ac:dyDescent="0.35">
      <c r="A241" s="4"/>
      <c r="B241" s="10" t="s">
        <v>8</v>
      </c>
      <c r="C241" s="73" t="s">
        <v>193</v>
      </c>
      <c r="D241" s="49" t="s">
        <v>51</v>
      </c>
      <c r="E241" s="49">
        <v>7.5</v>
      </c>
      <c r="F241" s="49">
        <v>6.9</v>
      </c>
      <c r="G241" s="49">
        <v>6.5</v>
      </c>
      <c r="H241" s="49">
        <v>20.9</v>
      </c>
      <c r="I241" s="49">
        <v>4.2</v>
      </c>
      <c r="J241" s="49">
        <v>25.099999999999998</v>
      </c>
      <c r="K241" s="49">
        <v>0.35885167464114837</v>
      </c>
      <c r="L241" s="49">
        <v>0.33014354066985652</v>
      </c>
      <c r="M241" s="49">
        <v>0.48507462686567165</v>
      </c>
      <c r="N241" s="49">
        <v>0.31100478468899523</v>
      </c>
      <c r="O241" s="97">
        <f t="shared" si="13"/>
        <v>-0.58035168641460078</v>
      </c>
      <c r="P241" s="97">
        <f t="shared" si="14"/>
        <v>-0.70753591801204463</v>
      </c>
      <c r="Q241" s="97">
        <f t="shared" si="15"/>
        <v>-5.9719234701622312E-2</v>
      </c>
      <c r="R241" s="97">
        <f t="shared" si="16"/>
        <v>-0.79542602968036347</v>
      </c>
      <c r="S241" s="168">
        <v>4</v>
      </c>
      <c r="T241" s="4"/>
    </row>
    <row r="242" spans="1:20" x14ac:dyDescent="0.35">
      <c r="A242" s="4"/>
      <c r="B242" s="10" t="s">
        <v>8</v>
      </c>
      <c r="C242" s="73" t="s">
        <v>193</v>
      </c>
      <c r="D242" s="49" t="s">
        <v>51</v>
      </c>
      <c r="E242" s="49">
        <v>6.9</v>
      </c>
      <c r="F242" s="49">
        <v>7</v>
      </c>
      <c r="G242" s="49">
        <v>7</v>
      </c>
      <c r="H242" s="49">
        <v>20.9</v>
      </c>
      <c r="I242" s="49">
        <v>4.0999999999999996</v>
      </c>
      <c r="J242" s="49">
        <v>25</v>
      </c>
      <c r="K242" s="49">
        <v>0.33014354066985652</v>
      </c>
      <c r="L242" s="49">
        <v>0.3349282296650718</v>
      </c>
      <c r="M242" s="49">
        <v>0.5</v>
      </c>
      <c r="N242" s="49">
        <v>0.3349282296650718</v>
      </c>
      <c r="O242" s="97">
        <f t="shared" si="13"/>
        <v>-0.70753591801204463</v>
      </c>
      <c r="P242" s="97">
        <f t="shared" si="14"/>
        <v>-0.6859786910813328</v>
      </c>
      <c r="Q242" s="97">
        <f t="shared" si="15"/>
        <v>0</v>
      </c>
      <c r="R242" s="97">
        <f t="shared" si="16"/>
        <v>-0.6859786910813328</v>
      </c>
      <c r="S242" s="168">
        <v>4</v>
      </c>
      <c r="T242" s="4"/>
    </row>
    <row r="243" spans="1:20" x14ac:dyDescent="0.35">
      <c r="A243" s="4"/>
      <c r="B243" s="10" t="s">
        <v>8</v>
      </c>
      <c r="C243" s="6" t="s">
        <v>48</v>
      </c>
      <c r="D243" s="49" t="s">
        <v>51</v>
      </c>
      <c r="E243" s="49">
        <v>5.5</v>
      </c>
      <c r="F243" s="49">
        <v>8</v>
      </c>
      <c r="G243" s="49">
        <v>5.5</v>
      </c>
      <c r="H243" s="49">
        <v>19</v>
      </c>
      <c r="I243" s="49">
        <v>3.9</v>
      </c>
      <c r="J243" s="49">
        <v>22.9</v>
      </c>
      <c r="K243" s="49">
        <v>0.28947368421052633</v>
      </c>
      <c r="L243" s="49">
        <v>0.42105263157894735</v>
      </c>
      <c r="M243" s="49">
        <v>0.40740740740740738</v>
      </c>
      <c r="N243" s="49">
        <v>0.28947368421052633</v>
      </c>
      <c r="O243" s="97">
        <f t="shared" si="13"/>
        <v>-0.89794159320595845</v>
      </c>
      <c r="P243" s="97">
        <f t="shared" si="14"/>
        <v>-0.31845373111853476</v>
      </c>
      <c r="Q243" s="97">
        <f t="shared" si="15"/>
        <v>-0.3746934494414107</v>
      </c>
      <c r="R243" s="97">
        <f t="shared" si="16"/>
        <v>-0.89794159320595845</v>
      </c>
      <c r="S243" s="168">
        <v>4</v>
      </c>
      <c r="T243" s="4"/>
    </row>
    <row r="244" spans="1:20" x14ac:dyDescent="0.35">
      <c r="A244" s="4"/>
      <c r="B244" s="10" t="s">
        <v>8</v>
      </c>
      <c r="C244" s="6" t="s">
        <v>48</v>
      </c>
      <c r="D244" s="49" t="s">
        <v>51</v>
      </c>
      <c r="E244" s="49">
        <v>5.6</v>
      </c>
      <c r="F244" s="49">
        <v>7.6</v>
      </c>
      <c r="G244" s="49">
        <v>6</v>
      </c>
      <c r="H244" s="49">
        <v>19.2</v>
      </c>
      <c r="I244" s="49">
        <v>3.7</v>
      </c>
      <c r="J244" s="49">
        <v>22.9</v>
      </c>
      <c r="K244" s="49">
        <v>0.29166666666666669</v>
      </c>
      <c r="L244" s="49">
        <v>0.39583333333333331</v>
      </c>
      <c r="M244" s="49">
        <v>0.44117647058823528</v>
      </c>
      <c r="N244" s="49">
        <v>0.3125</v>
      </c>
      <c r="O244" s="97">
        <f t="shared" si="13"/>
        <v>-0.8873031950009026</v>
      </c>
      <c r="P244" s="97">
        <f t="shared" si="14"/>
        <v>-0.42285685082003377</v>
      </c>
      <c r="Q244" s="97">
        <f t="shared" si="15"/>
        <v>-0.23638877806423039</v>
      </c>
      <c r="R244" s="97">
        <f t="shared" si="16"/>
        <v>-0.78845736036427017</v>
      </c>
      <c r="S244" s="168">
        <v>4</v>
      </c>
      <c r="T244" s="4"/>
    </row>
    <row r="245" spans="1:20" x14ac:dyDescent="0.35">
      <c r="A245" s="4"/>
      <c r="B245" s="10" t="s">
        <v>8</v>
      </c>
      <c r="C245" s="6" t="s">
        <v>48</v>
      </c>
      <c r="D245" s="49" t="s">
        <v>51</v>
      </c>
      <c r="E245" s="49">
        <v>5</v>
      </c>
      <c r="F245" s="49">
        <v>8</v>
      </c>
      <c r="G245" s="49">
        <v>5.9</v>
      </c>
      <c r="H245" s="49">
        <v>18.899999999999999</v>
      </c>
      <c r="I245" s="49">
        <v>2.9</v>
      </c>
      <c r="J245" s="49">
        <v>21.799999999999997</v>
      </c>
      <c r="K245" s="49">
        <v>0.26455026455026459</v>
      </c>
      <c r="L245" s="49">
        <v>0.42328042328042331</v>
      </c>
      <c r="M245" s="49">
        <v>0.42446043165467628</v>
      </c>
      <c r="N245" s="49">
        <v>0.31216931216931221</v>
      </c>
      <c r="O245" s="97">
        <f t="shared" si="13"/>
        <v>-1.0224509277025455</v>
      </c>
      <c r="P245" s="97">
        <f t="shared" si="14"/>
        <v>-0.30932124755526202</v>
      </c>
      <c r="Q245" s="97">
        <f t="shared" si="15"/>
        <v>-0.30448919076816211</v>
      </c>
      <c r="R245" s="97">
        <f t="shared" si="16"/>
        <v>-0.78999700654986271</v>
      </c>
      <c r="S245" s="168">
        <v>4</v>
      </c>
      <c r="T245" s="4"/>
    </row>
    <row r="246" spans="1:20" x14ac:dyDescent="0.35">
      <c r="A246" s="4"/>
      <c r="B246" s="10" t="s">
        <v>8</v>
      </c>
      <c r="C246" s="6" t="s">
        <v>48</v>
      </c>
      <c r="D246" s="49" t="s">
        <v>51</v>
      </c>
      <c r="E246" s="49">
        <v>7</v>
      </c>
      <c r="F246" s="49">
        <v>8.5</v>
      </c>
      <c r="G246" s="49">
        <v>5</v>
      </c>
      <c r="H246" s="49">
        <v>20.5</v>
      </c>
      <c r="I246" s="49">
        <v>3.7</v>
      </c>
      <c r="J246" s="49">
        <v>24.2</v>
      </c>
      <c r="K246" s="49">
        <v>0.34146341463414637</v>
      </c>
      <c r="L246" s="49">
        <v>0.41463414634146339</v>
      </c>
      <c r="M246" s="49">
        <v>0.37037037037037035</v>
      </c>
      <c r="N246" s="49">
        <v>0.24390243902439024</v>
      </c>
      <c r="O246" s="97">
        <f t="shared" si="13"/>
        <v>-0.65677953638907027</v>
      </c>
      <c r="P246" s="97">
        <f t="shared" si="14"/>
        <v>-0.34484048629172964</v>
      </c>
      <c r="Q246" s="97">
        <f t="shared" si="15"/>
        <v>-0.5306282510621706</v>
      </c>
      <c r="R246" s="97">
        <f t="shared" si="16"/>
        <v>-1.1314021114911006</v>
      </c>
      <c r="S246" s="168">
        <v>4</v>
      </c>
      <c r="T246" s="4"/>
    </row>
    <row r="247" spans="1:20" x14ac:dyDescent="0.35">
      <c r="A247" s="4"/>
      <c r="B247" s="10" t="s">
        <v>8</v>
      </c>
      <c r="C247" s="6" t="s">
        <v>48</v>
      </c>
      <c r="D247" s="49" t="s">
        <v>51</v>
      </c>
      <c r="E247" s="49">
        <v>6.5</v>
      </c>
      <c r="F247" s="49">
        <v>8.1999999999999993</v>
      </c>
      <c r="G247" s="49">
        <v>5.0999999999999996</v>
      </c>
      <c r="H247" s="49">
        <v>19.799999999999997</v>
      </c>
      <c r="I247" s="49">
        <v>3.6</v>
      </c>
      <c r="J247" s="49">
        <v>23.4</v>
      </c>
      <c r="K247" s="49">
        <v>0.32828282828282834</v>
      </c>
      <c r="L247" s="49">
        <v>0.41414141414141414</v>
      </c>
      <c r="M247" s="49">
        <v>0.38345864661654133</v>
      </c>
      <c r="N247" s="49">
        <v>0.25757575757575757</v>
      </c>
      <c r="O247" s="97">
        <f t="shared" si="13"/>
        <v>-0.71596185832611647</v>
      </c>
      <c r="P247" s="97">
        <f t="shared" si="14"/>
        <v>-0.34687094384211159</v>
      </c>
      <c r="Q247" s="97">
        <f t="shared" si="15"/>
        <v>-0.47489361453992751</v>
      </c>
      <c r="R247" s="97">
        <f t="shared" si="16"/>
        <v>-1.0586069540544105</v>
      </c>
      <c r="S247" s="168">
        <v>4</v>
      </c>
      <c r="T247" s="4"/>
    </row>
    <row r="248" spans="1:20" x14ac:dyDescent="0.35">
      <c r="A248" s="4"/>
      <c r="B248" s="10" t="s">
        <v>8</v>
      </c>
      <c r="C248" s="6" t="s">
        <v>48</v>
      </c>
      <c r="D248" s="49" t="s">
        <v>51</v>
      </c>
      <c r="E248" s="49">
        <v>6.7</v>
      </c>
      <c r="F248" s="49">
        <v>8</v>
      </c>
      <c r="G248" s="49">
        <v>6</v>
      </c>
      <c r="H248" s="49">
        <v>20.7</v>
      </c>
      <c r="I248" s="49">
        <v>2.9</v>
      </c>
      <c r="J248" s="49">
        <v>23.599999999999998</v>
      </c>
      <c r="K248" s="49">
        <v>0.32367149758454106</v>
      </c>
      <c r="L248" s="49">
        <v>0.38647342995169082</v>
      </c>
      <c r="M248" s="49">
        <v>0.42857142857142855</v>
      </c>
      <c r="N248" s="49">
        <v>0.28985507246376813</v>
      </c>
      <c r="O248" s="97">
        <f t="shared" si="13"/>
        <v>-0.73694980321833836</v>
      </c>
      <c r="P248" s="97">
        <f t="shared" si="14"/>
        <v>-0.46216045178470982</v>
      </c>
      <c r="Q248" s="97">
        <f t="shared" si="15"/>
        <v>-0.2876820724517809</v>
      </c>
      <c r="R248" s="97">
        <f t="shared" si="16"/>
        <v>-0.89608802455663561</v>
      </c>
      <c r="S248" s="168">
        <v>4</v>
      </c>
      <c r="T248" s="4"/>
    </row>
    <row r="249" spans="1:20" x14ac:dyDescent="0.35">
      <c r="A249" s="4"/>
      <c r="B249" s="10" t="s">
        <v>8</v>
      </c>
      <c r="C249" s="6" t="s">
        <v>48</v>
      </c>
      <c r="D249" s="49" t="s">
        <v>51</v>
      </c>
      <c r="E249" s="49">
        <v>5</v>
      </c>
      <c r="F249" s="49">
        <v>7.5</v>
      </c>
      <c r="G249" s="49">
        <v>6</v>
      </c>
      <c r="H249" s="49">
        <v>18.5</v>
      </c>
      <c r="I249" s="49">
        <v>2.8</v>
      </c>
      <c r="J249" s="49">
        <v>21.3</v>
      </c>
      <c r="K249" s="49">
        <v>0.27027027027027029</v>
      </c>
      <c r="L249" s="49">
        <v>0.40540540540540543</v>
      </c>
      <c r="M249" s="49">
        <v>0.44444444444444442</v>
      </c>
      <c r="N249" s="49">
        <v>0.32432432432432434</v>
      </c>
      <c r="O249" s="97">
        <f t="shared" si="13"/>
        <v>-0.99325177301028333</v>
      </c>
      <c r="P249" s="97">
        <f t="shared" si="14"/>
        <v>-0.38299225225610556</v>
      </c>
      <c r="Q249" s="97">
        <f t="shared" si="15"/>
        <v>-0.22314355131420985</v>
      </c>
      <c r="R249" s="97">
        <f t="shared" si="16"/>
        <v>-0.73396917508020032</v>
      </c>
      <c r="S249" s="168">
        <v>4</v>
      </c>
      <c r="T249" s="4"/>
    </row>
    <row r="250" spans="1:20" x14ac:dyDescent="0.35">
      <c r="A250" s="4"/>
      <c r="B250" s="10" t="s">
        <v>8</v>
      </c>
      <c r="C250" s="6" t="s">
        <v>48</v>
      </c>
      <c r="D250" s="49" t="s">
        <v>51</v>
      </c>
      <c r="E250" s="49">
        <v>5.2</v>
      </c>
      <c r="F250" s="49">
        <v>7.6</v>
      </c>
      <c r="G250" s="49">
        <v>5.8</v>
      </c>
      <c r="H250" s="49">
        <v>18.600000000000001</v>
      </c>
      <c r="I250" s="49">
        <v>2.2000000000000002</v>
      </c>
      <c r="J250" s="49">
        <v>20.8</v>
      </c>
      <c r="K250" s="49">
        <v>0.27956989247311825</v>
      </c>
      <c r="L250" s="49">
        <v>0.40860215053763438</v>
      </c>
      <c r="M250" s="49">
        <v>0.43283582089552242</v>
      </c>
      <c r="N250" s="49">
        <v>0.31182795698924726</v>
      </c>
      <c r="O250" s="97">
        <f t="shared" si="13"/>
        <v>-0.94659608136948414</v>
      </c>
      <c r="P250" s="97">
        <f t="shared" si="14"/>
        <v>-0.36974702550608529</v>
      </c>
      <c r="Q250" s="97">
        <f t="shared" si="15"/>
        <v>-0.27029032973991168</v>
      </c>
      <c r="R250" s="97">
        <f t="shared" si="16"/>
        <v>-0.79158725337319813</v>
      </c>
      <c r="S250" s="168">
        <v>4</v>
      </c>
      <c r="T250" s="4"/>
    </row>
    <row r="251" spans="1:20" x14ac:dyDescent="0.35">
      <c r="A251" s="4"/>
      <c r="B251" s="10" t="s">
        <v>8</v>
      </c>
      <c r="C251" s="6" t="s">
        <v>48</v>
      </c>
      <c r="D251" s="49" t="s">
        <v>51</v>
      </c>
      <c r="E251" s="49">
        <v>4.9000000000000004</v>
      </c>
      <c r="F251" s="49">
        <v>7.4</v>
      </c>
      <c r="G251" s="49">
        <v>5.9</v>
      </c>
      <c r="H251" s="49">
        <v>18.200000000000003</v>
      </c>
      <c r="I251" s="49">
        <v>3.7</v>
      </c>
      <c r="J251" s="49">
        <v>21.900000000000002</v>
      </c>
      <c r="K251" s="49">
        <v>0.26923076923076922</v>
      </c>
      <c r="L251" s="49">
        <v>0.40659340659340654</v>
      </c>
      <c r="M251" s="49">
        <v>0.44360902255639095</v>
      </c>
      <c r="N251" s="49">
        <v>0.32417582417582413</v>
      </c>
      <c r="O251" s="97">
        <f t="shared" si="13"/>
        <v>-0.99852883011112736</v>
      </c>
      <c r="P251" s="97">
        <f t="shared" si="14"/>
        <v>-0.37806613392005017</v>
      </c>
      <c r="Q251" s="97">
        <f t="shared" si="15"/>
        <v>-0.22652764929845048</v>
      </c>
      <c r="R251" s="97">
        <f t="shared" si="16"/>
        <v>-0.73464691146669825</v>
      </c>
      <c r="S251" s="168">
        <v>4</v>
      </c>
      <c r="T251" s="4"/>
    </row>
    <row r="252" spans="1:20" x14ac:dyDescent="0.35">
      <c r="A252" s="4"/>
      <c r="B252" s="10" t="s">
        <v>8</v>
      </c>
      <c r="C252" s="6" t="s">
        <v>48</v>
      </c>
      <c r="D252" s="49" t="s">
        <v>51</v>
      </c>
      <c r="E252" s="49">
        <v>6.8</v>
      </c>
      <c r="F252" s="49">
        <v>7.1</v>
      </c>
      <c r="G252" s="49">
        <v>6.2</v>
      </c>
      <c r="H252" s="49">
        <v>20.099999999999998</v>
      </c>
      <c r="I252" s="49">
        <v>4.2</v>
      </c>
      <c r="J252" s="49">
        <v>24.299999999999997</v>
      </c>
      <c r="K252" s="49">
        <v>0.3383084577114428</v>
      </c>
      <c r="L252" s="49">
        <v>0.35323383084577115</v>
      </c>
      <c r="M252" s="49">
        <v>0.46616541353383456</v>
      </c>
      <c r="N252" s="49">
        <v>0.30845771144278611</v>
      </c>
      <c r="O252" s="97">
        <f t="shared" si="13"/>
        <v>-0.67084142304564687</v>
      </c>
      <c r="P252" s="97">
        <f t="shared" si="14"/>
        <v>-0.60485457341426685</v>
      </c>
      <c r="Q252" s="97">
        <f t="shared" si="15"/>
        <v>-0.13554549199622393</v>
      </c>
      <c r="R252" s="97">
        <f t="shared" si="16"/>
        <v>-0.80733954808560005</v>
      </c>
      <c r="S252" s="168">
        <v>4</v>
      </c>
      <c r="T252" s="4"/>
    </row>
    <row r="253" spans="1:20" x14ac:dyDescent="0.35">
      <c r="A253" s="4"/>
      <c r="B253" s="10" t="s">
        <v>8</v>
      </c>
      <c r="C253" s="6" t="s">
        <v>48</v>
      </c>
      <c r="D253" s="49" t="s">
        <v>51</v>
      </c>
      <c r="E253" s="49">
        <v>8</v>
      </c>
      <c r="F253" s="49">
        <v>7.8</v>
      </c>
      <c r="G253" s="49">
        <v>6.5</v>
      </c>
      <c r="H253" s="49">
        <v>22.3</v>
      </c>
      <c r="I253" s="49">
        <v>4.0999999999999996</v>
      </c>
      <c r="J253" s="49">
        <v>26.4</v>
      </c>
      <c r="K253" s="49">
        <v>0.35874439461883406</v>
      </c>
      <c r="L253" s="49">
        <v>0.34977578475336318</v>
      </c>
      <c r="M253" s="49">
        <v>0.45454545454545453</v>
      </c>
      <c r="N253" s="49">
        <v>0.2914798206278027</v>
      </c>
      <c r="O253" s="97">
        <f t="shared" si="13"/>
        <v>-0.58081799558602576</v>
      </c>
      <c r="P253" s="97">
        <f t="shared" si="14"/>
        <v>-0.62002491573098295</v>
      </c>
      <c r="Q253" s="97">
        <f t="shared" si="15"/>
        <v>-0.18232155679395459</v>
      </c>
      <c r="R253" s="97">
        <f t="shared" si="16"/>
        <v>-0.88820776313132976</v>
      </c>
      <c r="S253" s="168">
        <v>4</v>
      </c>
      <c r="T253" s="4"/>
    </row>
    <row r="254" spans="1:20" x14ac:dyDescent="0.35">
      <c r="A254" s="4"/>
      <c r="B254" s="10" t="s">
        <v>8</v>
      </c>
      <c r="C254" s="6" t="s">
        <v>48</v>
      </c>
      <c r="D254" s="49" t="s">
        <v>51</v>
      </c>
      <c r="E254" s="49">
        <v>7.8</v>
      </c>
      <c r="F254" s="49">
        <v>7.7</v>
      </c>
      <c r="G254" s="49">
        <v>6.6</v>
      </c>
      <c r="H254" s="49">
        <v>22.1</v>
      </c>
      <c r="I254" s="49">
        <v>3.7</v>
      </c>
      <c r="J254" s="49">
        <v>25.8</v>
      </c>
      <c r="K254" s="49">
        <v>0.3529411764705882</v>
      </c>
      <c r="L254" s="49">
        <v>0.34841628959276016</v>
      </c>
      <c r="M254" s="49">
        <v>0.46153846153846151</v>
      </c>
      <c r="N254" s="49">
        <v>0.29864253393665152</v>
      </c>
      <c r="O254" s="97">
        <f t="shared" si="13"/>
        <v>-0.6061358035703156</v>
      </c>
      <c r="P254" s="97">
        <f t="shared" si="14"/>
        <v>-0.62600787772231681</v>
      </c>
      <c r="Q254" s="97">
        <f t="shared" si="15"/>
        <v>-0.1541506798272585</v>
      </c>
      <c r="R254" s="97">
        <f t="shared" si="16"/>
        <v>-0.85377037489282137</v>
      </c>
      <c r="S254" s="168">
        <v>4</v>
      </c>
      <c r="T254" s="4"/>
    </row>
    <row r="255" spans="1:20" x14ac:dyDescent="0.35">
      <c r="A255" s="4"/>
      <c r="B255" s="10" t="s">
        <v>8</v>
      </c>
      <c r="C255" s="6" t="s">
        <v>48</v>
      </c>
      <c r="D255" s="49" t="s">
        <v>51</v>
      </c>
      <c r="E255" s="49">
        <v>7.5</v>
      </c>
      <c r="F255" s="49">
        <v>8.1999999999999993</v>
      </c>
      <c r="G255" s="49">
        <v>4.8</v>
      </c>
      <c r="H255" s="49">
        <v>20.5</v>
      </c>
      <c r="I255" s="49">
        <v>3.7</v>
      </c>
      <c r="J255" s="49">
        <v>24.2</v>
      </c>
      <c r="K255" s="49">
        <v>0.36585365853658536</v>
      </c>
      <c r="L255" s="49">
        <v>0.39999999999999997</v>
      </c>
      <c r="M255" s="49">
        <v>0.3692307692307692</v>
      </c>
      <c r="N255" s="49">
        <v>0.23414634146341462</v>
      </c>
      <c r="O255" s="97">
        <f t="shared" si="13"/>
        <v>-0.55004633691927207</v>
      </c>
      <c r="P255" s="97">
        <f t="shared" si="14"/>
        <v>-0.40546510810816461</v>
      </c>
      <c r="Q255" s="97">
        <f t="shared" si="15"/>
        <v>-0.5355182363563622</v>
      </c>
      <c r="R255" s="97">
        <f t="shared" si="16"/>
        <v>-1.1850447944404172</v>
      </c>
      <c r="S255" s="168">
        <v>4</v>
      </c>
      <c r="T255" s="4"/>
    </row>
    <row r="256" spans="1:20" x14ac:dyDescent="0.35">
      <c r="A256" s="4"/>
      <c r="B256" s="10" t="s">
        <v>8</v>
      </c>
      <c r="C256" s="6" t="s">
        <v>48</v>
      </c>
      <c r="D256" s="49" t="s">
        <v>51</v>
      </c>
      <c r="E256" s="49">
        <v>7.4</v>
      </c>
      <c r="F256" s="49">
        <v>8.1</v>
      </c>
      <c r="G256" s="49">
        <v>5</v>
      </c>
      <c r="H256" s="49">
        <v>20.5</v>
      </c>
      <c r="I256" s="49">
        <v>4.2</v>
      </c>
      <c r="J256" s="49">
        <v>24.7</v>
      </c>
      <c r="K256" s="49">
        <v>0.3609756097560976</v>
      </c>
      <c r="L256" s="49">
        <v>0.39512195121951216</v>
      </c>
      <c r="M256" s="49">
        <v>0.38167938931297712</v>
      </c>
      <c r="N256" s="49">
        <v>0.24390243902439024</v>
      </c>
      <c r="O256" s="97">
        <f t="shared" si="13"/>
        <v>-0.57113222999698154</v>
      </c>
      <c r="P256" s="97">
        <f t="shared" si="14"/>
        <v>-0.42583241093259833</v>
      </c>
      <c r="Q256" s="97">
        <f t="shared" si="15"/>
        <v>-0.48242614924429278</v>
      </c>
      <c r="R256" s="97">
        <f t="shared" si="16"/>
        <v>-1.1314021114911006</v>
      </c>
      <c r="S256" s="168">
        <v>4</v>
      </c>
      <c r="T256" s="4"/>
    </row>
    <row r="257" spans="1:20" x14ac:dyDescent="0.35">
      <c r="A257" s="4"/>
      <c r="B257" s="10" t="s">
        <v>8</v>
      </c>
      <c r="C257" s="6" t="s">
        <v>48</v>
      </c>
      <c r="D257" s="49" t="s">
        <v>51</v>
      </c>
      <c r="E257" s="49">
        <v>8.5</v>
      </c>
      <c r="F257" s="49">
        <v>8</v>
      </c>
      <c r="G257" s="49">
        <v>4.7</v>
      </c>
      <c r="H257" s="49">
        <v>21.2</v>
      </c>
      <c r="I257" s="49">
        <v>4.0999999999999996</v>
      </c>
      <c r="J257" s="49">
        <v>25.299999999999997</v>
      </c>
      <c r="K257" s="49">
        <v>0.40094339622641512</v>
      </c>
      <c r="L257" s="49">
        <v>0.37735849056603776</v>
      </c>
      <c r="M257" s="49">
        <v>0.37007874015748032</v>
      </c>
      <c r="N257" s="49">
        <v>0.22169811320754718</v>
      </c>
      <c r="O257" s="97">
        <f t="shared" si="13"/>
        <v>-0.40153582996827475</v>
      </c>
      <c r="P257" s="97">
        <f t="shared" si="14"/>
        <v>-0.50077528791248926</v>
      </c>
      <c r="Q257" s="97">
        <f t="shared" si="15"/>
        <v>-0.531879032963823</v>
      </c>
      <c r="R257" s="97">
        <f t="shared" si="16"/>
        <v>-1.2557978721905221</v>
      </c>
      <c r="S257" s="168">
        <v>4</v>
      </c>
      <c r="T257" s="4"/>
    </row>
    <row r="258" spans="1:20" x14ac:dyDescent="0.35">
      <c r="A258" s="4"/>
      <c r="B258" s="10" t="s">
        <v>8</v>
      </c>
      <c r="C258" s="6" t="s">
        <v>48</v>
      </c>
      <c r="D258" s="49" t="s">
        <v>51</v>
      </c>
      <c r="E258" s="49">
        <v>8.4</v>
      </c>
      <c r="F258" s="49">
        <v>7.9</v>
      </c>
      <c r="G258" s="49">
        <v>4.8</v>
      </c>
      <c r="H258" s="49">
        <v>21.1</v>
      </c>
      <c r="I258" s="49">
        <v>2.2000000000000002</v>
      </c>
      <c r="J258" s="49">
        <v>23.3</v>
      </c>
      <c r="K258" s="49">
        <v>0.3981042654028436</v>
      </c>
      <c r="L258" s="49">
        <v>0.37440758293838861</v>
      </c>
      <c r="M258" s="49">
        <v>0.37795275590551181</v>
      </c>
      <c r="N258" s="49">
        <v>0.22748815165876776</v>
      </c>
      <c r="O258" s="97">
        <f t="shared" si="13"/>
        <v>-0.41337028761527761</v>
      </c>
      <c r="P258" s="97">
        <f t="shared" si="14"/>
        <v>-0.51335407011934953</v>
      </c>
      <c r="Q258" s="97">
        <f t="shared" si="15"/>
        <v>-0.49824684155913052</v>
      </c>
      <c r="R258" s="97">
        <f t="shared" si="16"/>
        <v>-1.2225491898988714</v>
      </c>
      <c r="S258" s="168">
        <v>4</v>
      </c>
      <c r="T258" s="4"/>
    </row>
    <row r="259" spans="1:20" x14ac:dyDescent="0.35">
      <c r="A259" s="4"/>
      <c r="B259" s="10" t="s">
        <v>8</v>
      </c>
      <c r="C259" s="6" t="s">
        <v>48</v>
      </c>
      <c r="D259" s="49" t="s">
        <v>51</v>
      </c>
      <c r="E259" s="49">
        <v>7.9</v>
      </c>
      <c r="F259" s="49">
        <v>7.5</v>
      </c>
      <c r="G259" s="49">
        <v>7.2</v>
      </c>
      <c r="H259" s="49">
        <v>22.6</v>
      </c>
      <c r="I259" s="49">
        <v>3.6</v>
      </c>
      <c r="J259" s="49">
        <v>26.200000000000003</v>
      </c>
      <c r="K259" s="49">
        <v>0.34955752212389379</v>
      </c>
      <c r="L259" s="49">
        <v>0.33185840707964598</v>
      </c>
      <c r="M259" s="49">
        <v>0.48979591836734698</v>
      </c>
      <c r="N259" s="49">
        <v>0.31858407079646017</v>
      </c>
      <c r="O259" s="97">
        <f t="shared" si="13"/>
        <v>-0.62098473431171497</v>
      </c>
      <c r="P259" s="97">
        <f t="shared" si="14"/>
        <v>-0.69979172327861405</v>
      </c>
      <c r="Q259" s="97">
        <f t="shared" si="15"/>
        <v>-4.0821994520254819E-2</v>
      </c>
      <c r="R259" s="97">
        <f t="shared" si="16"/>
        <v>-0.76028648339757376</v>
      </c>
      <c r="S259" s="168">
        <v>4</v>
      </c>
      <c r="T259" s="4"/>
    </row>
    <row r="260" spans="1:20" x14ac:dyDescent="0.35">
      <c r="A260" s="4"/>
      <c r="B260" s="10" t="s">
        <v>8</v>
      </c>
      <c r="C260" s="6" t="s">
        <v>48</v>
      </c>
      <c r="D260" s="49" t="s">
        <v>51</v>
      </c>
      <c r="E260" s="49">
        <v>6.7</v>
      </c>
      <c r="F260" s="49">
        <v>8</v>
      </c>
      <c r="G260" s="49">
        <v>6.2</v>
      </c>
      <c r="H260" s="49">
        <v>20.9</v>
      </c>
      <c r="I260" s="49">
        <v>4.0999999999999996</v>
      </c>
      <c r="J260" s="49">
        <v>25</v>
      </c>
      <c r="K260" s="49">
        <v>0.32057416267942584</v>
      </c>
      <c r="L260" s="49">
        <v>0.38277511961722488</v>
      </c>
      <c r="M260" s="49">
        <v>0.43661971830985918</v>
      </c>
      <c r="N260" s="49">
        <v>0.29665071770334933</v>
      </c>
      <c r="O260" s="97">
        <f t="shared" ref="O260:O302" si="17">LN(K260/(1-K260))</f>
        <v>-0.75113443821029457</v>
      </c>
      <c r="P260" s="97">
        <f t="shared" ref="P260:P302" si="18">LN(L260/(1-L260))</f>
        <v>-0.47778576968779052</v>
      </c>
      <c r="Q260" s="97">
        <f t="shared" ref="Q260:Q302" si="19">LN(M260/(1-M260))</f>
        <v>-0.25489224962878987</v>
      </c>
      <c r="R260" s="97">
        <f t="shared" ref="R260:R302" si="20">LN(N260/(1-N260))</f>
        <v>-0.86329820173364458</v>
      </c>
      <c r="S260" s="168">
        <v>4</v>
      </c>
      <c r="T260" s="4"/>
    </row>
    <row r="261" spans="1:20" x14ac:dyDescent="0.35">
      <c r="A261" s="4"/>
      <c r="B261" s="10" t="s">
        <v>8</v>
      </c>
      <c r="C261" s="6" t="s">
        <v>48</v>
      </c>
      <c r="D261" s="49" t="s">
        <v>51</v>
      </c>
      <c r="E261" s="49">
        <v>6.9</v>
      </c>
      <c r="F261" s="49">
        <v>8.1</v>
      </c>
      <c r="G261" s="49">
        <v>6.3</v>
      </c>
      <c r="H261" s="49">
        <v>21.3</v>
      </c>
      <c r="I261" s="49">
        <v>2.9</v>
      </c>
      <c r="J261" s="49">
        <v>24.2</v>
      </c>
      <c r="K261" s="49">
        <v>0.323943661971831</v>
      </c>
      <c r="L261" s="49">
        <v>0.38028169014084506</v>
      </c>
      <c r="M261" s="49">
        <v>0.43750000000000006</v>
      </c>
      <c r="N261" s="49">
        <v>0.29577464788732394</v>
      </c>
      <c r="O261" s="97">
        <f t="shared" si="17"/>
        <v>-0.73570679497874125</v>
      </c>
      <c r="P261" s="97">
        <f t="shared" si="18"/>
        <v>-0.48835276791393223</v>
      </c>
      <c r="Q261" s="97">
        <f t="shared" si="19"/>
        <v>-0.25131442828090594</v>
      </c>
      <c r="R261" s="97">
        <f t="shared" si="20"/>
        <v>-0.86750056770472295</v>
      </c>
      <c r="S261" s="168">
        <v>4</v>
      </c>
      <c r="T261" s="4"/>
    </row>
    <row r="262" spans="1:20" x14ac:dyDescent="0.35">
      <c r="A262" s="4"/>
      <c r="B262" s="10" t="s">
        <v>8</v>
      </c>
      <c r="C262" s="73" t="s">
        <v>233</v>
      </c>
      <c r="D262" s="49" t="s">
        <v>51</v>
      </c>
      <c r="E262" s="49">
        <v>8</v>
      </c>
      <c r="F262" s="49">
        <v>6</v>
      </c>
      <c r="G262" s="49">
        <v>6.5</v>
      </c>
      <c r="H262" s="49">
        <v>20.5</v>
      </c>
      <c r="I262" s="49">
        <v>3</v>
      </c>
      <c r="J262" s="49">
        <v>23.5</v>
      </c>
      <c r="K262" s="49">
        <v>0.3902439024390244</v>
      </c>
      <c r="L262" s="49">
        <v>0.29268292682926828</v>
      </c>
      <c r="M262" s="49">
        <v>0.52</v>
      </c>
      <c r="N262" s="49">
        <v>0.31707317073170732</v>
      </c>
      <c r="O262" s="97">
        <f t="shared" si="17"/>
        <v>-0.44628710262841947</v>
      </c>
      <c r="P262" s="97">
        <f t="shared" si="18"/>
        <v>-0.88238918019847368</v>
      </c>
      <c r="Q262" s="97">
        <f t="shared" si="19"/>
        <v>8.0042707673536564E-2</v>
      </c>
      <c r="R262" s="97">
        <f t="shared" si="20"/>
        <v>-0.76725515271366707</v>
      </c>
      <c r="S262" s="168">
        <v>4</v>
      </c>
      <c r="T262" s="4"/>
    </row>
    <row r="263" spans="1:20" x14ac:dyDescent="0.35">
      <c r="A263" s="4"/>
      <c r="B263" s="10" t="s">
        <v>8</v>
      </c>
      <c r="C263" s="73" t="s">
        <v>233</v>
      </c>
      <c r="D263" s="49" t="s">
        <v>51</v>
      </c>
      <c r="E263" s="49">
        <v>7.2</v>
      </c>
      <c r="F263" s="49">
        <v>4.8</v>
      </c>
      <c r="G263" s="49">
        <v>7.2</v>
      </c>
      <c r="H263" s="49">
        <v>19.2</v>
      </c>
      <c r="I263" s="49">
        <v>2.5</v>
      </c>
      <c r="J263" s="49">
        <v>21.7</v>
      </c>
      <c r="K263" s="49">
        <v>0.375</v>
      </c>
      <c r="L263" s="49">
        <v>0.25</v>
      </c>
      <c r="M263" s="49">
        <v>0.6</v>
      </c>
      <c r="N263" s="49">
        <v>0.375</v>
      </c>
      <c r="O263" s="97">
        <f t="shared" si="17"/>
        <v>-0.51082562376599072</v>
      </c>
      <c r="P263" s="97">
        <f t="shared" si="18"/>
        <v>-1.0986122886681098</v>
      </c>
      <c r="Q263" s="97">
        <f t="shared" si="19"/>
        <v>0.40546510810816422</v>
      </c>
      <c r="R263" s="97">
        <f t="shared" si="20"/>
        <v>-0.51082562376599072</v>
      </c>
      <c r="S263" s="168">
        <v>4</v>
      </c>
      <c r="T263" s="4"/>
    </row>
    <row r="264" spans="1:20" x14ac:dyDescent="0.35">
      <c r="A264" s="4"/>
      <c r="B264" s="10" t="s">
        <v>8</v>
      </c>
      <c r="C264" s="73" t="s">
        <v>233</v>
      </c>
      <c r="D264" s="49" t="s">
        <v>51</v>
      </c>
      <c r="E264" s="49">
        <v>6.8</v>
      </c>
      <c r="F264" s="49">
        <v>6.8</v>
      </c>
      <c r="G264" s="49">
        <v>6.2</v>
      </c>
      <c r="H264" s="49">
        <v>19.8</v>
      </c>
      <c r="I264" s="49">
        <v>3.2</v>
      </c>
      <c r="J264" s="49">
        <v>23</v>
      </c>
      <c r="K264" s="49">
        <v>0.34343434343434343</v>
      </c>
      <c r="L264" s="49">
        <v>0.34343434343434343</v>
      </c>
      <c r="M264" s="49">
        <v>0.47692307692307695</v>
      </c>
      <c r="N264" s="49">
        <v>0.31313131313131315</v>
      </c>
      <c r="O264" s="97">
        <f t="shared" si="17"/>
        <v>-0.64802674527947568</v>
      </c>
      <c r="P264" s="97">
        <f t="shared" si="18"/>
        <v>-0.64802674527947568</v>
      </c>
      <c r="Q264" s="97">
        <f t="shared" si="19"/>
        <v>-9.2373320131014916E-2</v>
      </c>
      <c r="R264" s="97">
        <f t="shared" si="20"/>
        <v>-0.78552050069096035</v>
      </c>
      <c r="S264" s="168">
        <v>4</v>
      </c>
      <c r="T264" s="4"/>
    </row>
    <row r="265" spans="1:20" x14ac:dyDescent="0.35">
      <c r="A265" s="4"/>
      <c r="B265" s="10" t="s">
        <v>8</v>
      </c>
      <c r="C265" s="73" t="s">
        <v>233</v>
      </c>
      <c r="D265" s="49" t="s">
        <v>51</v>
      </c>
      <c r="E265" s="49">
        <v>6.9</v>
      </c>
      <c r="F265" s="49">
        <v>8</v>
      </c>
      <c r="G265" s="49">
        <v>4.5999999999999996</v>
      </c>
      <c r="H265" s="49">
        <v>19.5</v>
      </c>
      <c r="I265" s="49">
        <v>3.8</v>
      </c>
      <c r="J265" s="49">
        <v>23.3</v>
      </c>
      <c r="K265" s="49">
        <v>0.35384615384615387</v>
      </c>
      <c r="L265" s="49">
        <v>0.41025641025641024</v>
      </c>
      <c r="M265" s="49">
        <v>0.36507936507936506</v>
      </c>
      <c r="N265" s="49">
        <v>0.23589743589743589</v>
      </c>
      <c r="O265" s="97">
        <f t="shared" si="17"/>
        <v>-0.60217540235421851</v>
      </c>
      <c r="P265" s="97">
        <f t="shared" si="18"/>
        <v>-0.36290549368936847</v>
      </c>
      <c r="Q265" s="97">
        <f t="shared" si="19"/>
        <v>-0.55338523818478669</v>
      </c>
      <c r="R265" s="97">
        <f t="shared" si="20"/>
        <v>-1.1753049094563641</v>
      </c>
      <c r="S265" s="168">
        <v>4</v>
      </c>
      <c r="T265" s="4"/>
    </row>
    <row r="266" spans="1:20" x14ac:dyDescent="0.35">
      <c r="A266" s="4"/>
      <c r="B266" s="10" t="s">
        <v>8</v>
      </c>
      <c r="C266" s="73" t="s">
        <v>233</v>
      </c>
      <c r="D266" s="49" t="s">
        <v>51</v>
      </c>
      <c r="E266" s="49">
        <v>7.8</v>
      </c>
      <c r="F266" s="49">
        <v>6</v>
      </c>
      <c r="G266" s="49">
        <v>6.2</v>
      </c>
      <c r="H266" s="49">
        <v>20</v>
      </c>
      <c r="I266" s="49">
        <v>3.2</v>
      </c>
      <c r="J266" s="49">
        <v>23.2</v>
      </c>
      <c r="K266" s="49">
        <v>0.39</v>
      </c>
      <c r="L266" s="49">
        <v>0.3</v>
      </c>
      <c r="M266" s="49">
        <v>0.50819672131147542</v>
      </c>
      <c r="N266" s="49">
        <v>0.31</v>
      </c>
      <c r="O266" s="97">
        <f t="shared" si="17"/>
        <v>-0.44731221804366478</v>
      </c>
      <c r="P266" s="97">
        <f t="shared" si="18"/>
        <v>-0.84729786038720356</v>
      </c>
      <c r="Q266" s="97">
        <f t="shared" si="19"/>
        <v>3.278982282299097E-2</v>
      </c>
      <c r="R266" s="97">
        <f t="shared" si="20"/>
        <v>-0.80011930011211307</v>
      </c>
      <c r="S266" s="168">
        <v>4</v>
      </c>
      <c r="T266" s="4"/>
    </row>
    <row r="267" spans="1:20" x14ac:dyDescent="0.35">
      <c r="A267" s="4"/>
      <c r="B267" s="10" t="s">
        <v>8</v>
      </c>
      <c r="C267" s="73" t="s">
        <v>234</v>
      </c>
      <c r="D267" s="49" t="s">
        <v>51</v>
      </c>
      <c r="E267" s="49">
        <v>7.8</v>
      </c>
      <c r="F267" s="49">
        <v>7.2</v>
      </c>
      <c r="G267" s="49">
        <v>5.0999999999999996</v>
      </c>
      <c r="H267" s="49">
        <v>20.100000000000001</v>
      </c>
      <c r="I267" s="49">
        <v>2</v>
      </c>
      <c r="J267" s="49">
        <v>22.1</v>
      </c>
      <c r="K267" s="49">
        <v>0.38805970149253727</v>
      </c>
      <c r="L267" s="49">
        <v>0.35820895522388058</v>
      </c>
      <c r="M267" s="49">
        <v>0.41463414634146334</v>
      </c>
      <c r="N267" s="49">
        <v>0.25373134328358204</v>
      </c>
      <c r="O267" s="97">
        <f t="shared" si="17"/>
        <v>-0.45547552868282593</v>
      </c>
      <c r="P267" s="97">
        <f t="shared" si="18"/>
        <v>-0.58314628534561697</v>
      </c>
      <c r="Q267" s="97">
        <f t="shared" si="19"/>
        <v>-0.34484048629172981</v>
      </c>
      <c r="R267" s="97">
        <f t="shared" si="20"/>
        <v>-1.0788096613719302</v>
      </c>
      <c r="S267" s="168">
        <v>4</v>
      </c>
      <c r="T267" s="4"/>
    </row>
    <row r="268" spans="1:20" x14ac:dyDescent="0.35">
      <c r="A268" s="4"/>
      <c r="B268" s="10" t="s">
        <v>8</v>
      </c>
      <c r="C268" s="73" t="s">
        <v>234</v>
      </c>
      <c r="D268" s="49" t="s">
        <v>51</v>
      </c>
      <c r="E268" s="49">
        <v>8.4</v>
      </c>
      <c r="F268" s="49">
        <v>6.7</v>
      </c>
      <c r="G268" s="49">
        <v>5.5</v>
      </c>
      <c r="H268" s="49">
        <v>20.6</v>
      </c>
      <c r="I268" s="49">
        <v>5.8</v>
      </c>
      <c r="J268" s="49">
        <v>26.400000000000002</v>
      </c>
      <c r="K268" s="49">
        <v>0.40776699029126212</v>
      </c>
      <c r="L268" s="49">
        <v>0.32524271844660191</v>
      </c>
      <c r="M268" s="49">
        <v>0.45081967213114754</v>
      </c>
      <c r="N268" s="49">
        <v>0.26699029126213591</v>
      </c>
      <c r="O268" s="97">
        <f t="shared" si="17"/>
        <v>-0.37320424588994294</v>
      </c>
      <c r="P268" s="97">
        <f t="shared" si="18"/>
        <v>-0.72978131373972577</v>
      </c>
      <c r="Q268" s="97">
        <f t="shared" si="19"/>
        <v>-0.19735943415849522</v>
      </c>
      <c r="R268" s="97">
        <f t="shared" si="20"/>
        <v>-1.0099466515824536</v>
      </c>
      <c r="S268" s="168">
        <v>4</v>
      </c>
      <c r="T268" s="4"/>
    </row>
    <row r="269" spans="1:20" x14ac:dyDescent="0.35">
      <c r="A269" s="4"/>
      <c r="B269" s="10" t="s">
        <v>8</v>
      </c>
      <c r="C269" s="73" t="s">
        <v>234</v>
      </c>
      <c r="D269" s="49" t="s">
        <v>51</v>
      </c>
      <c r="E269" s="49">
        <v>8</v>
      </c>
      <c r="F269" s="49">
        <v>8.1999999999999993</v>
      </c>
      <c r="G269" s="49">
        <v>6</v>
      </c>
      <c r="H269" s="49">
        <v>22.2</v>
      </c>
      <c r="I269" s="49">
        <v>4.5</v>
      </c>
      <c r="J269" s="49">
        <v>26.7</v>
      </c>
      <c r="K269" s="49">
        <v>0.3603603603603604</v>
      </c>
      <c r="L269" s="49">
        <v>0.36936936936936937</v>
      </c>
      <c r="M269" s="49">
        <v>0.42253521126760568</v>
      </c>
      <c r="N269" s="49">
        <v>0.27027027027027029</v>
      </c>
      <c r="O269" s="97">
        <f t="shared" si="17"/>
        <v>-0.57380042292737887</v>
      </c>
      <c r="P269" s="97">
        <f t="shared" si="18"/>
        <v>-0.53492317534505118</v>
      </c>
      <c r="Q269" s="97">
        <f t="shared" si="19"/>
        <v>-0.31237468504215216</v>
      </c>
      <c r="R269" s="97">
        <f t="shared" si="20"/>
        <v>-0.99325177301028333</v>
      </c>
      <c r="S269" s="168">
        <v>4</v>
      </c>
      <c r="T269" s="4"/>
    </row>
    <row r="270" spans="1:20" x14ac:dyDescent="0.35">
      <c r="A270" s="4"/>
      <c r="B270" s="10" t="s">
        <v>8</v>
      </c>
      <c r="C270" s="73" t="s">
        <v>234</v>
      </c>
      <c r="D270" s="49" t="s">
        <v>51</v>
      </c>
      <c r="E270" s="49">
        <v>8.1999999999999993</v>
      </c>
      <c r="F270" s="49">
        <v>6.4</v>
      </c>
      <c r="G270" s="49">
        <v>6.2</v>
      </c>
      <c r="H270" s="49">
        <v>20.8</v>
      </c>
      <c r="I270" s="49">
        <v>5.6</v>
      </c>
      <c r="J270" s="49">
        <v>26.4</v>
      </c>
      <c r="K270" s="49">
        <v>0.39423076923076916</v>
      </c>
      <c r="L270" s="49">
        <v>0.30769230769230771</v>
      </c>
      <c r="M270" s="49">
        <v>0.49206349206349204</v>
      </c>
      <c r="N270" s="49">
        <v>0.29807692307692307</v>
      </c>
      <c r="O270" s="97">
        <f t="shared" si="17"/>
        <v>-0.42956265968722518</v>
      </c>
      <c r="P270" s="97">
        <f t="shared" si="18"/>
        <v>-0.81093021621632866</v>
      </c>
      <c r="Q270" s="97">
        <f t="shared" si="19"/>
        <v>-3.1748698314580298E-2</v>
      </c>
      <c r="R270" s="97">
        <f t="shared" si="20"/>
        <v>-0.85647223666324479</v>
      </c>
      <c r="S270" s="168">
        <v>4</v>
      </c>
      <c r="T270" s="4"/>
    </row>
    <row r="271" spans="1:20" x14ac:dyDescent="0.35">
      <c r="A271" s="4"/>
      <c r="B271" s="10" t="s">
        <v>8</v>
      </c>
      <c r="C271" s="73" t="s">
        <v>234</v>
      </c>
      <c r="D271" s="49" t="s">
        <v>51</v>
      </c>
      <c r="E271" s="49">
        <v>8.3000000000000007</v>
      </c>
      <c r="F271" s="49">
        <v>6.6</v>
      </c>
      <c r="G271" s="49">
        <v>5.7</v>
      </c>
      <c r="H271" s="49">
        <v>20.6</v>
      </c>
      <c r="I271" s="49">
        <v>4.7</v>
      </c>
      <c r="J271" s="49">
        <v>25.3</v>
      </c>
      <c r="K271" s="49">
        <v>0.40291262135922329</v>
      </c>
      <c r="L271" s="49">
        <v>0.32038834951456308</v>
      </c>
      <c r="M271" s="49">
        <v>0.46341463414634143</v>
      </c>
      <c r="N271" s="49">
        <v>0.27669902912621358</v>
      </c>
      <c r="O271" s="97">
        <f t="shared" si="17"/>
        <v>-0.39334374757581958</v>
      </c>
      <c r="P271" s="97">
        <f t="shared" si="18"/>
        <v>-0.7519876805828789</v>
      </c>
      <c r="Q271" s="97">
        <f t="shared" si="19"/>
        <v>-0.1466034741918755</v>
      </c>
      <c r="R271" s="97">
        <f t="shared" si="20"/>
        <v>-0.96089503811090893</v>
      </c>
      <c r="S271" s="168">
        <v>4</v>
      </c>
      <c r="T271" s="4"/>
    </row>
    <row r="272" spans="1:20" x14ac:dyDescent="0.35">
      <c r="A272" s="4"/>
      <c r="B272" s="10" t="s">
        <v>8</v>
      </c>
      <c r="C272" s="73" t="s">
        <v>235</v>
      </c>
      <c r="D272" s="49" t="s">
        <v>51</v>
      </c>
      <c r="E272" s="49">
        <v>8.4</v>
      </c>
      <c r="F272" s="49">
        <v>6.9</v>
      </c>
      <c r="G272" s="49">
        <v>5.6</v>
      </c>
      <c r="H272" s="49">
        <v>20.9</v>
      </c>
      <c r="I272" s="49">
        <v>6.5</v>
      </c>
      <c r="J272" s="49">
        <v>27.4</v>
      </c>
      <c r="K272" s="49">
        <v>0.40191387559808617</v>
      </c>
      <c r="L272" s="49">
        <v>0.33014354066985652</v>
      </c>
      <c r="M272" s="49">
        <v>0.44799999999999995</v>
      </c>
      <c r="N272" s="49">
        <v>0.26794258373205743</v>
      </c>
      <c r="O272" s="97">
        <f t="shared" si="17"/>
        <v>-0.39749693845898726</v>
      </c>
      <c r="P272" s="97">
        <f t="shared" si="18"/>
        <v>-0.70753591801204463</v>
      </c>
      <c r="Q272" s="97">
        <f t="shared" si="19"/>
        <v>-0.20875481386211037</v>
      </c>
      <c r="R272" s="97">
        <f t="shared" si="20"/>
        <v>-1.0050862306572861</v>
      </c>
      <c r="S272" s="168">
        <v>4</v>
      </c>
      <c r="T272" s="4"/>
    </row>
    <row r="273" spans="1:20" x14ac:dyDescent="0.35">
      <c r="A273" s="4"/>
      <c r="B273" s="10" t="s">
        <v>8</v>
      </c>
      <c r="C273" s="73" t="s">
        <v>235</v>
      </c>
      <c r="D273" s="49" t="s">
        <v>51</v>
      </c>
      <c r="E273" s="49">
        <v>8.5</v>
      </c>
      <c r="F273" s="49">
        <v>7.1</v>
      </c>
      <c r="G273" s="49">
        <v>6.5</v>
      </c>
      <c r="H273" s="49">
        <v>22.1</v>
      </c>
      <c r="I273" s="49">
        <v>4</v>
      </c>
      <c r="J273" s="49">
        <v>26.1</v>
      </c>
      <c r="K273" s="49">
        <v>0.38461538461538458</v>
      </c>
      <c r="L273" s="49">
        <v>0.32126696832579182</v>
      </c>
      <c r="M273" s="49">
        <v>0.47794117647058826</v>
      </c>
      <c r="N273" s="49">
        <v>0.29411764705882348</v>
      </c>
      <c r="O273" s="97">
        <f t="shared" si="17"/>
        <v>-0.47000362924573574</v>
      </c>
      <c r="P273" s="97">
        <f t="shared" si="18"/>
        <v>-0.74795541705494051</v>
      </c>
      <c r="Q273" s="97">
        <f t="shared" si="19"/>
        <v>-8.8292607145678062E-2</v>
      </c>
      <c r="R273" s="97">
        <f t="shared" si="20"/>
        <v>-0.87546873735390018</v>
      </c>
      <c r="S273" s="168">
        <v>4</v>
      </c>
      <c r="T273" s="4"/>
    </row>
    <row r="274" spans="1:20" x14ac:dyDescent="0.35">
      <c r="A274" s="4"/>
      <c r="B274" s="10" t="s">
        <v>8</v>
      </c>
      <c r="C274" s="73" t="s">
        <v>235</v>
      </c>
      <c r="D274" s="49" t="s">
        <v>51</v>
      </c>
      <c r="E274" s="49">
        <v>8.1999999999999993</v>
      </c>
      <c r="F274" s="49">
        <v>8</v>
      </c>
      <c r="G274" s="49">
        <v>5.5</v>
      </c>
      <c r="H274" s="49">
        <v>21.7</v>
      </c>
      <c r="I274" s="49">
        <v>4.5</v>
      </c>
      <c r="J274" s="49">
        <v>26.2</v>
      </c>
      <c r="K274" s="49">
        <v>0.37788018433179721</v>
      </c>
      <c r="L274" s="49">
        <v>0.3686635944700461</v>
      </c>
      <c r="M274" s="49">
        <v>0.40740740740740738</v>
      </c>
      <c r="N274" s="49">
        <v>0.25345622119815669</v>
      </c>
      <c r="O274" s="97">
        <f t="shared" si="17"/>
        <v>-0.49855553117417656</v>
      </c>
      <c r="P274" s="97">
        <f t="shared" si="18"/>
        <v>-0.53795429115424342</v>
      </c>
      <c r="Q274" s="97">
        <f t="shared" si="19"/>
        <v>-0.3746934494414107</v>
      </c>
      <c r="R274" s="97">
        <f t="shared" si="20"/>
        <v>-1.0802631499999131</v>
      </c>
      <c r="S274" s="168">
        <v>4</v>
      </c>
      <c r="T274" s="4"/>
    </row>
    <row r="275" spans="1:20" x14ac:dyDescent="0.35">
      <c r="A275" s="4"/>
      <c r="B275" s="10" t="s">
        <v>8</v>
      </c>
      <c r="C275" s="73" t="s">
        <v>235</v>
      </c>
      <c r="D275" s="49" t="s">
        <v>51</v>
      </c>
      <c r="E275" s="49">
        <v>8.5</v>
      </c>
      <c r="F275" s="49">
        <v>7.5</v>
      </c>
      <c r="G275" s="49">
        <v>6.2</v>
      </c>
      <c r="H275" s="49">
        <v>22.2</v>
      </c>
      <c r="I275" s="49">
        <v>4.2</v>
      </c>
      <c r="J275" s="49">
        <v>26.4</v>
      </c>
      <c r="K275" s="49">
        <v>0.38288288288288291</v>
      </c>
      <c r="L275" s="49">
        <v>0.33783783783783783</v>
      </c>
      <c r="M275" s="49">
        <v>0.4525547445255475</v>
      </c>
      <c r="N275" s="49">
        <v>0.27927927927927931</v>
      </c>
      <c r="O275" s="97">
        <f t="shared" si="17"/>
        <v>-0.47732966933780824</v>
      </c>
      <c r="P275" s="97">
        <f t="shared" si="18"/>
        <v>-0.67294447324242579</v>
      </c>
      <c r="Q275" s="97">
        <f t="shared" si="19"/>
        <v>-0.19035372849121848</v>
      </c>
      <c r="R275" s="97">
        <f t="shared" si="20"/>
        <v>-0.94803943018873515</v>
      </c>
      <c r="S275" s="168">
        <v>4</v>
      </c>
      <c r="T275" s="4"/>
    </row>
    <row r="276" spans="1:20" x14ac:dyDescent="0.35">
      <c r="A276" s="4"/>
      <c r="B276" s="10" t="s">
        <v>8</v>
      </c>
      <c r="C276" s="73" t="s">
        <v>235</v>
      </c>
      <c r="D276" s="49" t="s">
        <v>51</v>
      </c>
      <c r="E276" s="49">
        <v>9.5</v>
      </c>
      <c r="F276" s="49">
        <v>6.2</v>
      </c>
      <c r="G276" s="49">
        <v>8.5</v>
      </c>
      <c r="H276" s="49">
        <v>24.2</v>
      </c>
      <c r="I276" s="49">
        <v>2</v>
      </c>
      <c r="J276" s="49">
        <v>26.2</v>
      </c>
      <c r="K276" s="49">
        <v>0.3925619834710744</v>
      </c>
      <c r="L276" s="49">
        <v>0.25619834710743805</v>
      </c>
      <c r="M276" s="49">
        <v>0.57823129251700678</v>
      </c>
      <c r="N276" s="49">
        <v>0.3512396694214876</v>
      </c>
      <c r="O276" s="97">
        <f t="shared" si="17"/>
        <v>-0.43655569517819537</v>
      </c>
      <c r="P276" s="97">
        <f t="shared" si="18"/>
        <v>-1.0658224658451187</v>
      </c>
      <c r="Q276" s="97">
        <f t="shared" si="19"/>
        <v>0.31551687144522483</v>
      </c>
      <c r="R276" s="97">
        <f t="shared" si="20"/>
        <v>-0.61359454885799158</v>
      </c>
      <c r="S276" s="168">
        <v>4</v>
      </c>
      <c r="T276" s="4"/>
    </row>
    <row r="277" spans="1:20" x14ac:dyDescent="0.35">
      <c r="A277" s="4"/>
      <c r="B277" s="10" t="s">
        <v>8</v>
      </c>
      <c r="C277" s="73" t="s">
        <v>236</v>
      </c>
      <c r="D277" s="49" t="s">
        <v>51</v>
      </c>
      <c r="E277" s="49">
        <v>9.5</v>
      </c>
      <c r="F277" s="49">
        <v>8</v>
      </c>
      <c r="G277" s="49">
        <v>8</v>
      </c>
      <c r="H277" s="49">
        <v>25.5</v>
      </c>
      <c r="I277" s="49">
        <v>2.5</v>
      </c>
      <c r="J277" s="49">
        <v>28</v>
      </c>
      <c r="K277" s="49">
        <v>0.37254901960784315</v>
      </c>
      <c r="L277" s="49">
        <v>0.31372549019607843</v>
      </c>
      <c r="M277" s="49">
        <v>0.5</v>
      </c>
      <c r="N277" s="49">
        <v>0.31372549019607843</v>
      </c>
      <c r="O277" s="97">
        <f t="shared" si="17"/>
        <v>-0.52129692363328606</v>
      </c>
      <c r="P277" s="97">
        <f t="shared" si="18"/>
        <v>-0.78275933924963248</v>
      </c>
      <c r="Q277" s="97">
        <f t="shared" si="19"/>
        <v>0</v>
      </c>
      <c r="R277" s="97">
        <f t="shared" si="20"/>
        <v>-0.78275933924963248</v>
      </c>
      <c r="S277" s="168">
        <v>4</v>
      </c>
      <c r="T277" s="4"/>
    </row>
    <row r="278" spans="1:20" x14ac:dyDescent="0.35">
      <c r="A278" s="4"/>
      <c r="B278" s="10" t="s">
        <v>8</v>
      </c>
      <c r="C278" s="73" t="s">
        <v>236</v>
      </c>
      <c r="D278" s="49" t="s">
        <v>51</v>
      </c>
      <c r="E278" s="49">
        <v>8.5</v>
      </c>
      <c r="F278" s="49">
        <v>7</v>
      </c>
      <c r="G278" s="49">
        <v>6.8</v>
      </c>
      <c r="H278" s="49">
        <v>22.3</v>
      </c>
      <c r="I278" s="49">
        <v>4.5</v>
      </c>
      <c r="J278" s="49">
        <v>26.8</v>
      </c>
      <c r="K278" s="49">
        <v>0.3811659192825112</v>
      </c>
      <c r="L278" s="49">
        <v>0.31390134529147978</v>
      </c>
      <c r="M278" s="49">
        <v>0.49275362318840576</v>
      </c>
      <c r="N278" s="49">
        <v>0.30493273542600896</v>
      </c>
      <c r="O278" s="97">
        <f t="shared" si="17"/>
        <v>-0.4846024286668883</v>
      </c>
      <c r="P278" s="97">
        <f t="shared" si="18"/>
        <v>-0.78194267934307649</v>
      </c>
      <c r="Q278" s="97">
        <f t="shared" si="19"/>
        <v>-2.8987536873252413E-2</v>
      </c>
      <c r="R278" s="97">
        <f t="shared" si="20"/>
        <v>-0.82391741174313993</v>
      </c>
      <c r="S278" s="168">
        <v>4</v>
      </c>
      <c r="T278" s="4"/>
    </row>
    <row r="279" spans="1:20" x14ac:dyDescent="0.35">
      <c r="A279" s="4"/>
      <c r="B279" s="10" t="s">
        <v>8</v>
      </c>
      <c r="C279" s="73" t="s">
        <v>236</v>
      </c>
      <c r="D279" s="49" t="s">
        <v>51</v>
      </c>
      <c r="E279" s="49">
        <v>8.4</v>
      </c>
      <c r="F279" s="49">
        <v>6.5</v>
      </c>
      <c r="G279" s="49">
        <v>7</v>
      </c>
      <c r="H279" s="49">
        <v>21.9</v>
      </c>
      <c r="I279" s="49">
        <v>4.5999999999999996</v>
      </c>
      <c r="J279" s="49">
        <v>26.5</v>
      </c>
      <c r="K279" s="49">
        <v>0.38356164383561647</v>
      </c>
      <c r="L279" s="49">
        <v>0.29680365296803657</v>
      </c>
      <c r="M279" s="49">
        <v>0.51851851851851849</v>
      </c>
      <c r="N279" s="49">
        <v>0.31963470319634707</v>
      </c>
      <c r="O279" s="97">
        <f t="shared" si="17"/>
        <v>-0.47445797959511582</v>
      </c>
      <c r="P279" s="97">
        <f t="shared" si="18"/>
        <v>-0.86256533251799183</v>
      </c>
      <c r="Q279" s="97">
        <f t="shared" si="19"/>
        <v>7.4107972153721835E-2</v>
      </c>
      <c r="R279" s="97">
        <f t="shared" si="20"/>
        <v>-0.75545106389609995</v>
      </c>
      <c r="S279" s="168">
        <v>4</v>
      </c>
      <c r="T279" s="4"/>
    </row>
    <row r="280" spans="1:20" x14ac:dyDescent="0.35">
      <c r="A280" s="4"/>
      <c r="B280" s="10" t="s">
        <v>8</v>
      </c>
      <c r="C280" s="73" t="s">
        <v>236</v>
      </c>
      <c r="D280" s="49" t="s">
        <v>51</v>
      </c>
      <c r="E280" s="49">
        <v>8.4</v>
      </c>
      <c r="F280" s="49">
        <v>6.2</v>
      </c>
      <c r="G280" s="49">
        <v>7.5</v>
      </c>
      <c r="H280" s="49">
        <v>22.1</v>
      </c>
      <c r="I280" s="49">
        <v>4.2</v>
      </c>
      <c r="J280" s="49">
        <v>26.3</v>
      </c>
      <c r="K280" s="49">
        <v>0.38009049773755654</v>
      </c>
      <c r="L280" s="49">
        <v>0.28054298642533937</v>
      </c>
      <c r="M280" s="49">
        <v>0.54744525547445255</v>
      </c>
      <c r="N280" s="49">
        <v>0.33936651583710403</v>
      </c>
      <c r="O280" s="97">
        <f t="shared" si="17"/>
        <v>-0.48916412698481143</v>
      </c>
      <c r="P280" s="97">
        <f t="shared" si="18"/>
        <v>-0.94176981717513986</v>
      </c>
      <c r="Q280" s="97">
        <f t="shared" si="19"/>
        <v>0.19035372849121893</v>
      </c>
      <c r="R280" s="97">
        <f t="shared" si="20"/>
        <v>-0.66611850817202634</v>
      </c>
      <c r="S280" s="168">
        <v>4</v>
      </c>
      <c r="T280" s="4"/>
    </row>
    <row r="281" spans="1:20" x14ac:dyDescent="0.35">
      <c r="A281" s="4"/>
      <c r="B281" s="10" t="s">
        <v>8</v>
      </c>
      <c r="C281" s="73" t="s">
        <v>236</v>
      </c>
      <c r="D281" s="49" t="s">
        <v>51</v>
      </c>
      <c r="E281" s="49">
        <v>8.5</v>
      </c>
      <c r="F281" s="49">
        <v>6.1</v>
      </c>
      <c r="G281" s="49">
        <v>7.8</v>
      </c>
      <c r="H281" s="49">
        <v>22.4</v>
      </c>
      <c r="I281" s="49">
        <v>4.0999999999999996</v>
      </c>
      <c r="J281" s="49">
        <v>26.5</v>
      </c>
      <c r="K281" s="49">
        <v>0.37946428571428575</v>
      </c>
      <c r="L281" s="49">
        <v>0.27232142857142855</v>
      </c>
      <c r="M281" s="49">
        <v>0.56115107913669071</v>
      </c>
      <c r="N281" s="49">
        <v>0.34821428571428575</v>
      </c>
      <c r="O281" s="97">
        <f t="shared" si="17"/>
        <v>-0.49182267664037499</v>
      </c>
      <c r="P281" s="97">
        <f t="shared" si="18"/>
        <v>-0.98287633663345109</v>
      </c>
      <c r="Q281" s="97">
        <f t="shared" si="19"/>
        <v>0.24583496251628073</v>
      </c>
      <c r="R281" s="97">
        <f t="shared" si="20"/>
        <v>-0.62689779501874443</v>
      </c>
      <c r="S281" s="168">
        <v>4</v>
      </c>
      <c r="T281" s="4"/>
    </row>
    <row r="282" spans="1:20" x14ac:dyDescent="0.35">
      <c r="A282" s="4"/>
      <c r="B282" s="10" t="s">
        <v>8</v>
      </c>
      <c r="C282" s="73" t="s">
        <v>237</v>
      </c>
      <c r="D282" s="49" t="s">
        <v>51</v>
      </c>
      <c r="E282" s="49">
        <v>8.5</v>
      </c>
      <c r="F282" s="49">
        <v>6</v>
      </c>
      <c r="G282" s="49">
        <v>7.3</v>
      </c>
      <c r="H282" s="49">
        <v>21.8</v>
      </c>
      <c r="I282" s="49">
        <v>5.8</v>
      </c>
      <c r="J282" s="49">
        <v>27.6</v>
      </c>
      <c r="K282" s="49">
        <v>0.38990825688073394</v>
      </c>
      <c r="L282" s="49">
        <v>0.27522935779816515</v>
      </c>
      <c r="M282" s="49">
        <v>0.54887218045112773</v>
      </c>
      <c r="N282" s="49">
        <v>0.33486238532110091</v>
      </c>
      <c r="O282" s="97">
        <f t="shared" si="17"/>
        <v>-0.44769787173143727</v>
      </c>
      <c r="P282" s="97">
        <f t="shared" si="18"/>
        <v>-0.96825047080486604</v>
      </c>
      <c r="Q282" s="97">
        <f t="shared" si="19"/>
        <v>0.19611487892629018</v>
      </c>
      <c r="R282" s="97">
        <f t="shared" si="20"/>
        <v>-0.68627430127218325</v>
      </c>
      <c r="S282" s="168">
        <v>4</v>
      </c>
      <c r="T282" s="4"/>
    </row>
    <row r="283" spans="1:20" x14ac:dyDescent="0.35">
      <c r="A283" s="4"/>
      <c r="B283" s="10" t="s">
        <v>8</v>
      </c>
      <c r="C283" s="73" t="s">
        <v>237</v>
      </c>
      <c r="D283" s="49" t="s">
        <v>51</v>
      </c>
      <c r="E283" s="49">
        <v>10</v>
      </c>
      <c r="F283" s="49">
        <v>8.6</v>
      </c>
      <c r="G283" s="49">
        <v>4.0999999999999996</v>
      </c>
      <c r="H283" s="49">
        <v>22.700000000000003</v>
      </c>
      <c r="I283" s="49">
        <v>4.7</v>
      </c>
      <c r="J283" s="49">
        <v>27.400000000000002</v>
      </c>
      <c r="K283" s="49">
        <v>0.44052863436123341</v>
      </c>
      <c r="L283" s="49">
        <v>0.37885462555066074</v>
      </c>
      <c r="M283" s="49">
        <v>0.32283464566929132</v>
      </c>
      <c r="N283" s="49">
        <v>0.18061674008810569</v>
      </c>
      <c r="O283" s="97">
        <f t="shared" si="17"/>
        <v>-0.23901690047050028</v>
      </c>
      <c r="P283" s="97">
        <f t="shared" si="18"/>
        <v>-0.49441259412466076</v>
      </c>
      <c r="Q283" s="97">
        <f t="shared" si="19"/>
        <v>-0.74077522954920005</v>
      </c>
      <c r="R283" s="97">
        <f t="shared" si="20"/>
        <v>-1.5121746070088937</v>
      </c>
      <c r="S283" s="168">
        <v>4</v>
      </c>
      <c r="T283" s="4"/>
    </row>
    <row r="284" spans="1:20" x14ac:dyDescent="0.35">
      <c r="A284" s="4"/>
      <c r="B284" s="10" t="s">
        <v>8</v>
      </c>
      <c r="C284" s="73" t="s">
        <v>237</v>
      </c>
      <c r="D284" s="49" t="s">
        <v>51</v>
      </c>
      <c r="E284" s="49">
        <v>8.6</v>
      </c>
      <c r="F284" s="49">
        <v>8.4</v>
      </c>
      <c r="G284" s="49">
        <v>3.8</v>
      </c>
      <c r="H284" s="49">
        <v>20.8</v>
      </c>
      <c r="I284" s="49">
        <v>4.4000000000000004</v>
      </c>
      <c r="J284" s="49">
        <v>25.200000000000003</v>
      </c>
      <c r="K284" s="49">
        <v>0.41346153846153844</v>
      </c>
      <c r="L284" s="49">
        <v>0.40384615384615385</v>
      </c>
      <c r="M284" s="49">
        <v>0.31147540983606559</v>
      </c>
      <c r="N284" s="49">
        <v>0.18269230769230768</v>
      </c>
      <c r="O284" s="97">
        <f t="shared" si="17"/>
        <v>-0.34967374847974897</v>
      </c>
      <c r="P284" s="97">
        <f t="shared" si="18"/>
        <v>-0.38946476676172315</v>
      </c>
      <c r="Q284" s="97">
        <f t="shared" si="19"/>
        <v>-0.79323063911692782</v>
      </c>
      <c r="R284" s="97">
        <f t="shared" si="20"/>
        <v>-1.498212277323876</v>
      </c>
      <c r="S284" s="168">
        <v>4</v>
      </c>
      <c r="T284" s="4"/>
    </row>
    <row r="285" spans="1:20" x14ac:dyDescent="0.35">
      <c r="A285" s="4"/>
      <c r="B285" s="10" t="s">
        <v>8</v>
      </c>
      <c r="C285" s="73" t="s">
        <v>237</v>
      </c>
      <c r="D285" s="49" t="s">
        <v>51</v>
      </c>
      <c r="E285" s="49">
        <v>8.8000000000000007</v>
      </c>
      <c r="F285" s="49">
        <v>5</v>
      </c>
      <c r="G285" s="49">
        <v>7.5</v>
      </c>
      <c r="H285" s="49">
        <v>21.3</v>
      </c>
      <c r="I285" s="49">
        <v>4.5999999999999996</v>
      </c>
      <c r="J285" s="49">
        <v>25.9</v>
      </c>
      <c r="K285" s="49">
        <v>0.41314553990610331</v>
      </c>
      <c r="L285" s="49">
        <v>0.23474178403755869</v>
      </c>
      <c r="M285" s="49">
        <v>0.6</v>
      </c>
      <c r="N285" s="49">
        <v>0.352112676056338</v>
      </c>
      <c r="O285" s="97">
        <f t="shared" si="17"/>
        <v>-0.35097692282409471</v>
      </c>
      <c r="P285" s="97">
        <f t="shared" si="18"/>
        <v>-1.1817271953786164</v>
      </c>
      <c r="Q285" s="97">
        <f t="shared" si="19"/>
        <v>0.40546510810816422</v>
      </c>
      <c r="R285" s="97">
        <f t="shared" si="20"/>
        <v>-0.60976557162089429</v>
      </c>
      <c r="S285" s="168">
        <v>4</v>
      </c>
      <c r="T285" s="4"/>
    </row>
    <row r="286" spans="1:20" x14ac:dyDescent="0.35">
      <c r="A286" s="4"/>
      <c r="B286" s="10" t="s">
        <v>8</v>
      </c>
      <c r="C286" s="73" t="s">
        <v>237</v>
      </c>
      <c r="D286" s="49" t="s">
        <v>51</v>
      </c>
      <c r="E286" s="49">
        <v>8.8000000000000007</v>
      </c>
      <c r="F286" s="49">
        <v>6.3</v>
      </c>
      <c r="G286" s="49">
        <v>5.9</v>
      </c>
      <c r="H286" s="49">
        <v>21</v>
      </c>
      <c r="I286" s="49">
        <v>4.2</v>
      </c>
      <c r="J286" s="49">
        <v>25.2</v>
      </c>
      <c r="K286" s="49">
        <v>0.41904761904761906</v>
      </c>
      <c r="L286" s="49">
        <v>0.3</v>
      </c>
      <c r="M286" s="49">
        <v>0.48360655737704922</v>
      </c>
      <c r="N286" s="49">
        <v>0.28095238095238095</v>
      </c>
      <c r="O286" s="97">
        <f t="shared" si="17"/>
        <v>-0.32668423025504989</v>
      </c>
      <c r="P286" s="97">
        <f t="shared" si="18"/>
        <v>-0.84729786038720356</v>
      </c>
      <c r="Q286" s="97">
        <f t="shared" si="19"/>
        <v>-6.559728248581323E-2</v>
      </c>
      <c r="R286" s="97">
        <f t="shared" si="20"/>
        <v>-0.93974239290920492</v>
      </c>
      <c r="S286" s="168">
        <v>4</v>
      </c>
      <c r="T286" s="4"/>
    </row>
    <row r="287" spans="1:20" x14ac:dyDescent="0.35">
      <c r="A287" s="4"/>
      <c r="B287" s="10" t="s">
        <v>8</v>
      </c>
      <c r="C287" s="73" t="s">
        <v>267</v>
      </c>
      <c r="D287" s="49" t="s">
        <v>51</v>
      </c>
      <c r="E287" s="49">
        <v>8.5</v>
      </c>
      <c r="F287" s="49">
        <v>5.5</v>
      </c>
      <c r="G287" s="49">
        <v>6.7</v>
      </c>
      <c r="H287" s="49">
        <v>20.7</v>
      </c>
      <c r="I287" s="49">
        <v>4</v>
      </c>
      <c r="J287" s="49">
        <v>24.7</v>
      </c>
      <c r="K287" s="49">
        <v>0.41062801932367149</v>
      </c>
      <c r="L287" s="49">
        <v>0.26570048309178745</v>
      </c>
      <c r="M287" s="49">
        <v>0.54918032786885251</v>
      </c>
      <c r="N287" s="49">
        <v>0.32367149758454106</v>
      </c>
      <c r="O287" s="97">
        <f t="shared" si="17"/>
        <v>-0.36136978824294008</v>
      </c>
      <c r="P287" s="97">
        <f t="shared" si="18"/>
        <v>-1.0165473356138053</v>
      </c>
      <c r="Q287" s="97">
        <f t="shared" si="19"/>
        <v>0.19735943415849538</v>
      </c>
      <c r="R287" s="97">
        <f t="shared" si="20"/>
        <v>-0.73694980321833836</v>
      </c>
      <c r="S287" s="168">
        <v>4</v>
      </c>
      <c r="T287" s="4"/>
    </row>
    <row r="288" spans="1:20" x14ac:dyDescent="0.35">
      <c r="A288" s="4"/>
      <c r="B288" s="10" t="s">
        <v>8</v>
      </c>
      <c r="C288" s="73" t="s">
        <v>267</v>
      </c>
      <c r="D288" s="49" t="s">
        <v>51</v>
      </c>
      <c r="E288" s="49">
        <v>8.1999999999999993</v>
      </c>
      <c r="F288" s="49">
        <v>9.8000000000000007</v>
      </c>
      <c r="G288" s="49">
        <v>4.8</v>
      </c>
      <c r="H288" s="49">
        <v>22.8</v>
      </c>
      <c r="I288" s="49">
        <v>4.9000000000000004</v>
      </c>
      <c r="J288" s="49">
        <v>27.700000000000003</v>
      </c>
      <c r="K288" s="49">
        <v>0.3596491228070175</v>
      </c>
      <c r="L288" s="49">
        <v>0.42982456140350878</v>
      </c>
      <c r="M288" s="49">
        <v>0.32876712328767121</v>
      </c>
      <c r="N288" s="49">
        <v>0.21052631578947367</v>
      </c>
      <c r="O288" s="97">
        <f t="shared" si="17"/>
        <v>-0.57688737444408345</v>
      </c>
      <c r="P288" s="97">
        <f t="shared" si="18"/>
        <v>-0.2825669717850105</v>
      </c>
      <c r="Q288" s="97">
        <f t="shared" si="19"/>
        <v>-0.71376646776268116</v>
      </c>
      <c r="R288" s="97">
        <f t="shared" si="20"/>
        <v>-1.3217558399823195</v>
      </c>
      <c r="S288" s="168">
        <v>4</v>
      </c>
      <c r="T288" s="4"/>
    </row>
    <row r="289" spans="1:20" x14ac:dyDescent="0.35">
      <c r="A289" s="4"/>
      <c r="B289" s="10" t="s">
        <v>8</v>
      </c>
      <c r="C289" s="73" t="s">
        <v>267</v>
      </c>
      <c r="D289" s="49" t="s">
        <v>51</v>
      </c>
      <c r="E289" s="49">
        <v>8.3000000000000007</v>
      </c>
      <c r="F289" s="49">
        <v>7.6</v>
      </c>
      <c r="G289" s="49">
        <v>7</v>
      </c>
      <c r="H289" s="49">
        <v>22.9</v>
      </c>
      <c r="I289" s="49">
        <v>4.7</v>
      </c>
      <c r="J289" s="49">
        <v>27.599999999999998</v>
      </c>
      <c r="K289" s="49">
        <v>0.36244541484716164</v>
      </c>
      <c r="L289" s="49">
        <v>0.33187772925764192</v>
      </c>
      <c r="M289" s="49">
        <v>0.47945205479452058</v>
      </c>
      <c r="N289" s="49">
        <v>0.30567685589519655</v>
      </c>
      <c r="O289" s="97">
        <f t="shared" si="17"/>
        <v>-0.5647660139117382</v>
      </c>
      <c r="P289" s="97">
        <f t="shared" si="18"/>
        <v>-0.69970458110610434</v>
      </c>
      <c r="Q289" s="97">
        <f t="shared" si="19"/>
        <v>-8.2238098236971993E-2</v>
      </c>
      <c r="R289" s="97">
        <f t="shared" si="20"/>
        <v>-0.82040896017087228</v>
      </c>
      <c r="S289" s="168">
        <v>4</v>
      </c>
      <c r="T289" s="4"/>
    </row>
    <row r="290" spans="1:20" x14ac:dyDescent="0.35">
      <c r="A290" s="4"/>
      <c r="B290" s="10" t="s">
        <v>8</v>
      </c>
      <c r="C290" s="73" t="s">
        <v>267</v>
      </c>
      <c r="D290" s="49" t="s">
        <v>51</v>
      </c>
      <c r="E290" s="49">
        <v>8.9</v>
      </c>
      <c r="F290" s="49">
        <v>7.8</v>
      </c>
      <c r="G290" s="49">
        <v>4</v>
      </c>
      <c r="H290" s="49">
        <v>20.7</v>
      </c>
      <c r="I290" s="49">
        <v>4.5</v>
      </c>
      <c r="J290" s="49">
        <v>25.2</v>
      </c>
      <c r="K290" s="49">
        <v>0.42995169082125606</v>
      </c>
      <c r="L290" s="49">
        <v>0.37681159420289856</v>
      </c>
      <c r="M290" s="49">
        <v>0.33898305084745761</v>
      </c>
      <c r="N290" s="49">
        <v>0.19323671497584541</v>
      </c>
      <c r="O290" s="97">
        <f t="shared" si="17"/>
        <v>-0.28204825473352479</v>
      </c>
      <c r="P290" s="97">
        <f t="shared" si="18"/>
        <v>-0.50310357767208025</v>
      </c>
      <c r="Q290" s="97">
        <f t="shared" si="19"/>
        <v>-0.66782937257565556</v>
      </c>
      <c r="R290" s="97">
        <f t="shared" si="20"/>
        <v>-1.4291143583028187</v>
      </c>
      <c r="S290" s="168">
        <v>4</v>
      </c>
      <c r="T290" s="4"/>
    </row>
    <row r="291" spans="1:20" x14ac:dyDescent="0.35">
      <c r="A291" s="4"/>
      <c r="B291" s="10" t="s">
        <v>8</v>
      </c>
      <c r="C291" s="73" t="s">
        <v>267</v>
      </c>
      <c r="D291" s="49" t="s">
        <v>51</v>
      </c>
      <c r="E291" s="49">
        <v>8.1</v>
      </c>
      <c r="F291" s="49">
        <v>7.5</v>
      </c>
      <c r="G291" s="49">
        <v>7.8</v>
      </c>
      <c r="H291" s="49">
        <v>23.4</v>
      </c>
      <c r="I291" s="49">
        <v>4.0999999999999996</v>
      </c>
      <c r="J291" s="49">
        <v>27.5</v>
      </c>
      <c r="K291" s="49">
        <v>0.34615384615384615</v>
      </c>
      <c r="L291" s="49">
        <v>0.32051282051282054</v>
      </c>
      <c r="M291" s="49">
        <v>0.50980392156862742</v>
      </c>
      <c r="N291" s="49">
        <v>0.33333333333333337</v>
      </c>
      <c r="O291" s="97">
        <f t="shared" si="17"/>
        <v>-0.63598876671999671</v>
      </c>
      <c r="P291" s="97">
        <f t="shared" si="18"/>
        <v>-0.75141608868392107</v>
      </c>
      <c r="Q291" s="97">
        <f t="shared" si="19"/>
        <v>3.9220713153281114E-2</v>
      </c>
      <c r="R291" s="97">
        <f t="shared" si="20"/>
        <v>-0.69314718055994506</v>
      </c>
      <c r="S291" s="168">
        <v>4</v>
      </c>
      <c r="T291" s="4"/>
    </row>
    <row r="292" spans="1:20" x14ac:dyDescent="0.35">
      <c r="A292" s="4"/>
      <c r="B292" s="10" t="s">
        <v>8</v>
      </c>
      <c r="C292" s="73" t="s">
        <v>268</v>
      </c>
      <c r="D292" s="49" t="s">
        <v>51</v>
      </c>
      <c r="E292" s="49">
        <v>8</v>
      </c>
      <c r="F292" s="49">
        <v>6</v>
      </c>
      <c r="G292" s="49">
        <v>6.5</v>
      </c>
      <c r="H292" s="49">
        <v>20.5</v>
      </c>
      <c r="I292" s="49">
        <v>3.8</v>
      </c>
      <c r="J292" s="49">
        <v>24.3</v>
      </c>
      <c r="K292" s="49">
        <v>0.3902439024390244</v>
      </c>
      <c r="L292" s="49">
        <v>0.29268292682926828</v>
      </c>
      <c r="M292" s="49">
        <v>0.52</v>
      </c>
      <c r="N292" s="49">
        <v>0.31707317073170732</v>
      </c>
      <c r="O292" s="97">
        <f t="shared" si="17"/>
        <v>-0.44628710262841947</v>
      </c>
      <c r="P292" s="97">
        <f t="shared" si="18"/>
        <v>-0.88238918019847368</v>
      </c>
      <c r="Q292" s="97">
        <f t="shared" si="19"/>
        <v>8.0042707673536564E-2</v>
      </c>
      <c r="R292" s="97">
        <f t="shared" si="20"/>
        <v>-0.76725515271366707</v>
      </c>
      <c r="S292" s="168">
        <v>4</v>
      </c>
      <c r="T292" s="4"/>
    </row>
    <row r="293" spans="1:20" x14ac:dyDescent="0.35">
      <c r="A293" s="4"/>
      <c r="B293" s="10" t="s">
        <v>8</v>
      </c>
      <c r="C293" s="73" t="s">
        <v>268</v>
      </c>
      <c r="D293" s="49" t="s">
        <v>51</v>
      </c>
      <c r="E293" s="49">
        <v>8</v>
      </c>
      <c r="F293" s="49">
        <v>8.1999999999999993</v>
      </c>
      <c r="G293" s="49">
        <v>6.5</v>
      </c>
      <c r="H293" s="49">
        <v>22.7</v>
      </c>
      <c r="I293" s="49">
        <v>3.7</v>
      </c>
      <c r="J293" s="49">
        <v>26.4</v>
      </c>
      <c r="K293" s="49">
        <v>0.3524229074889868</v>
      </c>
      <c r="L293" s="49">
        <v>0.36123348017621143</v>
      </c>
      <c r="M293" s="49">
        <v>0.44217687074829937</v>
      </c>
      <c r="N293" s="49">
        <v>0.28634361233480177</v>
      </c>
      <c r="O293" s="97">
        <f t="shared" si="17"/>
        <v>-0.6084059521048546</v>
      </c>
      <c r="P293" s="97">
        <f t="shared" si="18"/>
        <v>-0.57001449515632141</v>
      </c>
      <c r="Q293" s="97">
        <f t="shared" si="19"/>
        <v>-0.23233197736861583</v>
      </c>
      <c r="R293" s="97">
        <f t="shared" si="20"/>
        <v>-0.91320906533674695</v>
      </c>
      <c r="S293" s="168">
        <v>4</v>
      </c>
      <c r="T293" s="4"/>
    </row>
    <row r="294" spans="1:20" x14ac:dyDescent="0.35">
      <c r="A294" s="4"/>
      <c r="B294" s="10" t="s">
        <v>8</v>
      </c>
      <c r="C294" s="73" t="s">
        <v>268</v>
      </c>
      <c r="D294" s="49" t="s">
        <v>51</v>
      </c>
      <c r="E294" s="49">
        <v>8</v>
      </c>
      <c r="F294" s="49">
        <v>8.3000000000000007</v>
      </c>
      <c r="G294" s="49">
        <v>6.5</v>
      </c>
      <c r="H294" s="49">
        <v>22.8</v>
      </c>
      <c r="I294" s="49">
        <v>3.8</v>
      </c>
      <c r="J294" s="49">
        <v>26.6</v>
      </c>
      <c r="K294" s="49">
        <v>0.35087719298245612</v>
      </c>
      <c r="L294" s="49">
        <v>0.36403508771929827</v>
      </c>
      <c r="M294" s="49">
        <v>0.43918918918918914</v>
      </c>
      <c r="N294" s="49">
        <v>0.28508771929824561</v>
      </c>
      <c r="O294" s="97">
        <f t="shared" si="17"/>
        <v>-0.6151856390902336</v>
      </c>
      <c r="P294" s="97">
        <f t="shared" si="18"/>
        <v>-0.55789313462397638</v>
      </c>
      <c r="Q294" s="97">
        <f t="shared" si="19"/>
        <v>-0.24445333790096099</v>
      </c>
      <c r="R294" s="97">
        <f t="shared" si="20"/>
        <v>-0.91936293091112531</v>
      </c>
      <c r="S294" s="168">
        <v>4</v>
      </c>
      <c r="T294" s="4"/>
    </row>
    <row r="295" spans="1:20" x14ac:dyDescent="0.35">
      <c r="A295" s="4"/>
      <c r="B295" s="10" t="s">
        <v>8</v>
      </c>
      <c r="C295" s="73" t="s">
        <v>268</v>
      </c>
      <c r="D295" s="49" t="s">
        <v>51</v>
      </c>
      <c r="E295" s="49">
        <v>7.4</v>
      </c>
      <c r="F295" s="49">
        <v>8</v>
      </c>
      <c r="G295" s="49">
        <v>5.5</v>
      </c>
      <c r="H295" s="49">
        <v>20.9</v>
      </c>
      <c r="I295" s="49">
        <v>3.9</v>
      </c>
      <c r="J295" s="49">
        <v>24.799999999999997</v>
      </c>
      <c r="K295" s="49">
        <v>0.35406698564593303</v>
      </c>
      <c r="L295" s="49">
        <v>0.38277511961722488</v>
      </c>
      <c r="M295" s="49">
        <v>0.40740740740740738</v>
      </c>
      <c r="N295" s="49">
        <v>0.26315789473684215</v>
      </c>
      <c r="O295" s="97">
        <f t="shared" si="17"/>
        <v>-0.60120968523425944</v>
      </c>
      <c r="P295" s="97">
        <f t="shared" si="18"/>
        <v>-0.47778576968779052</v>
      </c>
      <c r="Q295" s="97">
        <f t="shared" si="19"/>
        <v>-0.3746934494414107</v>
      </c>
      <c r="R295" s="97">
        <f t="shared" si="20"/>
        <v>-1.0296194171811581</v>
      </c>
      <c r="S295" s="168">
        <v>4</v>
      </c>
      <c r="T295" s="4"/>
    </row>
    <row r="296" spans="1:20" x14ac:dyDescent="0.35">
      <c r="A296" s="4"/>
      <c r="B296" s="10" t="s">
        <v>8</v>
      </c>
      <c r="C296" s="73" t="s">
        <v>268</v>
      </c>
      <c r="D296" s="49" t="s">
        <v>51</v>
      </c>
      <c r="E296" s="49">
        <v>7.1</v>
      </c>
      <c r="F296" s="49">
        <v>7.2</v>
      </c>
      <c r="G296" s="49">
        <v>6.8</v>
      </c>
      <c r="H296" s="49">
        <v>21.1</v>
      </c>
      <c r="I296" s="49">
        <v>3.5</v>
      </c>
      <c r="J296" s="49">
        <v>24.6</v>
      </c>
      <c r="K296" s="49">
        <v>0.33649289099526064</v>
      </c>
      <c r="L296" s="49">
        <v>0.34123222748815163</v>
      </c>
      <c r="M296" s="49">
        <v>0.48571428571428571</v>
      </c>
      <c r="N296" s="49">
        <v>0.32227488151658767</v>
      </c>
      <c r="O296" s="97">
        <f t="shared" si="17"/>
        <v>-0.67896254556798896</v>
      </c>
      <c r="P296" s="97">
        <f t="shared" si="18"/>
        <v>-0.65780781411463662</v>
      </c>
      <c r="Q296" s="97">
        <f t="shared" si="19"/>
        <v>-5.7158413839948519E-2</v>
      </c>
      <c r="R296" s="97">
        <f t="shared" si="20"/>
        <v>-0.74333692508380056</v>
      </c>
      <c r="S296" s="168">
        <v>4</v>
      </c>
      <c r="T296" s="4"/>
    </row>
    <row r="297" spans="1:20" x14ac:dyDescent="0.35">
      <c r="A297" s="4"/>
      <c r="B297" s="10" t="s">
        <v>8</v>
      </c>
      <c r="C297" s="73" t="s">
        <v>269</v>
      </c>
      <c r="D297" s="49" t="s">
        <v>51</v>
      </c>
      <c r="E297" s="49">
        <v>7.7</v>
      </c>
      <c r="F297" s="49">
        <v>7.7</v>
      </c>
      <c r="G297" s="49">
        <v>5.5</v>
      </c>
      <c r="H297" s="49">
        <v>20.9</v>
      </c>
      <c r="I297" s="49">
        <v>3.8</v>
      </c>
      <c r="J297" s="49">
        <v>24.7</v>
      </c>
      <c r="K297" s="49">
        <v>0.36842105263157898</v>
      </c>
      <c r="L297" s="49">
        <v>0.36842105263157898</v>
      </c>
      <c r="M297" s="49">
        <v>0.41666666666666669</v>
      </c>
      <c r="N297" s="49">
        <v>0.26315789473684215</v>
      </c>
      <c r="O297" s="97">
        <f t="shared" si="17"/>
        <v>-0.5389965007326869</v>
      </c>
      <c r="P297" s="97">
        <f t="shared" si="18"/>
        <v>-0.5389965007326869</v>
      </c>
      <c r="Q297" s="97">
        <f t="shared" si="19"/>
        <v>-0.33647223662121273</v>
      </c>
      <c r="R297" s="97">
        <f t="shared" si="20"/>
        <v>-1.0296194171811581</v>
      </c>
      <c r="S297" s="168">
        <v>4</v>
      </c>
      <c r="T297" s="4"/>
    </row>
    <row r="298" spans="1:20" x14ac:dyDescent="0.35">
      <c r="A298" s="4"/>
      <c r="B298" s="10" t="s">
        <v>8</v>
      </c>
      <c r="C298" s="73" t="s">
        <v>269</v>
      </c>
      <c r="D298" s="49" t="s">
        <v>51</v>
      </c>
      <c r="E298" s="49">
        <v>6.9</v>
      </c>
      <c r="F298" s="49">
        <v>8</v>
      </c>
      <c r="G298" s="49">
        <v>5.5</v>
      </c>
      <c r="H298" s="49">
        <v>20.399999999999999</v>
      </c>
      <c r="I298" s="49">
        <v>4.2</v>
      </c>
      <c r="J298" s="49">
        <v>24.599999999999998</v>
      </c>
      <c r="K298" s="49">
        <v>0.33823529411764708</v>
      </c>
      <c r="L298" s="49">
        <v>0.39215686274509809</v>
      </c>
      <c r="M298" s="49">
        <v>0.40740740740740738</v>
      </c>
      <c r="N298" s="49">
        <v>0.26960784313725494</v>
      </c>
      <c r="O298" s="97">
        <f t="shared" si="17"/>
        <v>-0.67116827384116995</v>
      </c>
      <c r="P298" s="97">
        <f t="shared" si="18"/>
        <v>-0.43825493093115508</v>
      </c>
      <c r="Q298" s="97">
        <f t="shared" si="19"/>
        <v>-0.3746934494414107</v>
      </c>
      <c r="R298" s="97">
        <f t="shared" si="20"/>
        <v>-0.99661312071298802</v>
      </c>
      <c r="S298" s="168">
        <v>4</v>
      </c>
      <c r="T298" s="4"/>
    </row>
    <row r="299" spans="1:20" x14ac:dyDescent="0.35">
      <c r="A299" s="4"/>
      <c r="B299" s="10" t="s">
        <v>8</v>
      </c>
      <c r="C299" s="73" t="s">
        <v>269</v>
      </c>
      <c r="D299" s="49" t="s">
        <v>51</v>
      </c>
      <c r="E299" s="49">
        <v>7.2</v>
      </c>
      <c r="F299" s="49">
        <v>8</v>
      </c>
      <c r="G299" s="49">
        <v>5.5</v>
      </c>
      <c r="H299" s="49">
        <v>20.7</v>
      </c>
      <c r="I299" s="49">
        <v>4.0999999999999996</v>
      </c>
      <c r="J299" s="49">
        <v>24.799999999999997</v>
      </c>
      <c r="K299" s="49">
        <v>0.34782608695652178</v>
      </c>
      <c r="L299" s="49">
        <v>0.38647342995169082</v>
      </c>
      <c r="M299" s="49">
        <v>0.40740740740740738</v>
      </c>
      <c r="N299" s="49">
        <v>0.26570048309178745</v>
      </c>
      <c r="O299" s="97">
        <f t="shared" si="17"/>
        <v>-0.62860865942237398</v>
      </c>
      <c r="P299" s="97">
        <f t="shared" si="18"/>
        <v>-0.46216045178470982</v>
      </c>
      <c r="Q299" s="97">
        <f t="shared" si="19"/>
        <v>-0.3746934494414107</v>
      </c>
      <c r="R299" s="97">
        <f t="shared" si="20"/>
        <v>-1.0165473356138053</v>
      </c>
      <c r="S299" s="168">
        <v>4</v>
      </c>
      <c r="T299" s="4"/>
    </row>
    <row r="300" spans="1:20" x14ac:dyDescent="0.35">
      <c r="A300" s="4"/>
      <c r="B300" s="10" t="s">
        <v>8</v>
      </c>
      <c r="C300" s="73" t="s">
        <v>269</v>
      </c>
      <c r="D300" s="49" t="s">
        <v>51</v>
      </c>
      <c r="E300" s="49">
        <v>7.3</v>
      </c>
      <c r="F300" s="49">
        <v>9</v>
      </c>
      <c r="G300" s="49">
        <v>4.3</v>
      </c>
      <c r="H300" s="49">
        <v>20.6</v>
      </c>
      <c r="I300" s="49">
        <v>3.7</v>
      </c>
      <c r="J300" s="49">
        <v>24.3</v>
      </c>
      <c r="K300" s="49">
        <v>0.35436893203883491</v>
      </c>
      <c r="L300" s="49">
        <v>0.43689320388349512</v>
      </c>
      <c r="M300" s="49">
        <v>0.32330827067669171</v>
      </c>
      <c r="N300" s="49">
        <v>0.20873786407766989</v>
      </c>
      <c r="O300" s="97">
        <f t="shared" si="17"/>
        <v>-0.59988968707336277</v>
      </c>
      <c r="P300" s="97">
        <f t="shared" si="18"/>
        <v>-0.25378052077609958</v>
      </c>
      <c r="Q300" s="97">
        <f t="shared" si="19"/>
        <v>-0.73860955463670286</v>
      </c>
      <c r="R300" s="97">
        <f t="shared" si="20"/>
        <v>-1.3325500851131999</v>
      </c>
      <c r="S300" s="168">
        <v>4</v>
      </c>
      <c r="T300" s="4"/>
    </row>
    <row r="301" spans="1:20" x14ac:dyDescent="0.35">
      <c r="A301" s="4"/>
      <c r="B301" s="10" t="s">
        <v>8</v>
      </c>
      <c r="C301" s="73" t="s">
        <v>269</v>
      </c>
      <c r="D301" s="49" t="s">
        <v>51</v>
      </c>
      <c r="E301" s="49">
        <v>7.2</v>
      </c>
      <c r="F301" s="49">
        <v>8.5</v>
      </c>
      <c r="G301" s="49">
        <v>4.5</v>
      </c>
      <c r="H301" s="49">
        <v>20.2</v>
      </c>
      <c r="I301" s="49">
        <v>4.5</v>
      </c>
      <c r="J301" s="49">
        <v>24.7</v>
      </c>
      <c r="K301" s="49">
        <v>0.35643564356435647</v>
      </c>
      <c r="L301" s="49">
        <v>0.42079207920792083</v>
      </c>
      <c r="M301" s="49">
        <v>0.34615384615384615</v>
      </c>
      <c r="N301" s="49">
        <v>0.22277227722772278</v>
      </c>
      <c r="O301" s="97">
        <f t="shared" si="17"/>
        <v>-0.59086833143952688</v>
      </c>
      <c r="P301" s="97">
        <f t="shared" si="18"/>
        <v>-0.31952267830743952</v>
      </c>
      <c r="Q301" s="97">
        <f t="shared" si="19"/>
        <v>-0.63598876671999671</v>
      </c>
      <c r="R301" s="97">
        <f t="shared" si="20"/>
        <v>-1.2495833155779883</v>
      </c>
      <c r="S301" s="168">
        <v>4</v>
      </c>
      <c r="T301" s="4"/>
    </row>
    <row r="302" spans="1:20" x14ac:dyDescent="0.35">
      <c r="A302" s="4"/>
      <c r="B302" s="10" t="s">
        <v>8</v>
      </c>
      <c r="C302" s="73" t="s">
        <v>269</v>
      </c>
      <c r="D302" s="49" t="s">
        <v>51</v>
      </c>
      <c r="E302" s="49">
        <v>7.3</v>
      </c>
      <c r="F302" s="49">
        <v>8.1</v>
      </c>
      <c r="G302" s="49">
        <v>5</v>
      </c>
      <c r="H302" s="49">
        <v>20.399999999999999</v>
      </c>
      <c r="I302" s="49">
        <v>4.2</v>
      </c>
      <c r="J302" s="49">
        <v>24.599999999999998</v>
      </c>
      <c r="K302" s="49">
        <v>0.35784313725490197</v>
      </c>
      <c r="L302" s="49">
        <v>0.3970588235294118</v>
      </c>
      <c r="M302" s="49">
        <v>0.38167938931297712</v>
      </c>
      <c r="N302" s="49">
        <v>0.24509803921568629</v>
      </c>
      <c r="O302" s="97">
        <f t="shared" si="17"/>
        <v>-0.58473788205276034</v>
      </c>
      <c r="P302" s="97">
        <f t="shared" si="18"/>
        <v>-0.41773520069997849</v>
      </c>
      <c r="Q302" s="97">
        <f t="shared" si="19"/>
        <v>-0.48242614924429278</v>
      </c>
      <c r="R302" s="97">
        <f t="shared" si="20"/>
        <v>-1.1249295969854829</v>
      </c>
      <c r="S302" s="168">
        <v>4</v>
      </c>
      <c r="T302" s="4"/>
    </row>
    <row r="303" spans="1:20" x14ac:dyDescent="0.35">
      <c r="A303" s="4"/>
      <c r="B303" s="4"/>
      <c r="C303" s="4"/>
      <c r="D303" s="13"/>
      <c r="E303" s="13"/>
      <c r="F303" s="13"/>
      <c r="G303" s="13"/>
      <c r="H303" s="13"/>
      <c r="I303" s="13"/>
      <c r="J303" s="13"/>
      <c r="K303" s="13"/>
      <c r="L303" s="13"/>
      <c r="M303" s="13"/>
      <c r="N303" s="13"/>
      <c r="O303" s="13"/>
      <c r="P303" s="13"/>
      <c r="Q303" s="13"/>
      <c r="R303" s="13"/>
      <c r="S303" s="13"/>
      <c r="T303" s="4"/>
    </row>
    <row r="304" spans="1:20" x14ac:dyDescent="0.35">
      <c r="A304" s="4"/>
      <c r="B304" s="12" t="s">
        <v>7</v>
      </c>
      <c r="C304" s="8" t="s">
        <v>0</v>
      </c>
      <c r="D304" s="49" t="s">
        <v>52</v>
      </c>
      <c r="E304" s="56">
        <f t="shared" ref="E304:J304" si="21">MIN(E3:E152)</f>
        <v>5</v>
      </c>
      <c r="F304" s="56">
        <f t="shared" si="21"/>
        <v>3.9</v>
      </c>
      <c r="G304" s="56">
        <f t="shared" si="21"/>
        <v>2.7</v>
      </c>
      <c r="H304" s="56">
        <f t="shared" si="21"/>
        <v>13.899999999999999</v>
      </c>
      <c r="I304" s="56">
        <f t="shared" si="21"/>
        <v>1.8</v>
      </c>
      <c r="J304" s="56">
        <f t="shared" si="21"/>
        <v>16.5</v>
      </c>
      <c r="K304" s="56">
        <f t="shared" ref="K304:L304" si="22">MIN(K3:K152)</f>
        <v>0.27391304347826084</v>
      </c>
      <c r="L304" s="56">
        <f t="shared" si="22"/>
        <v>0.21857923497267762</v>
      </c>
      <c r="M304" s="56">
        <f>MIN(M3:M152)</f>
        <v>0.25233644859813087</v>
      </c>
      <c r="N304" s="56">
        <f>MIN(N3:N152)</f>
        <v>0.15048543689320387</v>
      </c>
      <c r="O304" s="56"/>
      <c r="P304" s="56"/>
      <c r="Q304" s="56"/>
      <c r="R304" s="56"/>
      <c r="S304" s="56"/>
      <c r="T304" s="4"/>
    </row>
    <row r="305" spans="1:20" x14ac:dyDescent="0.35">
      <c r="A305" s="4"/>
      <c r="B305" s="12" t="s">
        <v>7</v>
      </c>
      <c r="C305" s="9">
        <v>0.05</v>
      </c>
      <c r="D305" s="49" t="s">
        <v>52</v>
      </c>
      <c r="E305" s="56">
        <f t="shared" ref="E305:J305" si="23">PERCENTILE(E3:E152,0.05)</f>
        <v>5.3449999999999998</v>
      </c>
      <c r="F305" s="56">
        <f t="shared" si="23"/>
        <v>4.5</v>
      </c>
      <c r="G305" s="56">
        <f t="shared" si="23"/>
        <v>3.3449999999999998</v>
      </c>
      <c r="H305" s="56">
        <f t="shared" si="23"/>
        <v>15.245000000000001</v>
      </c>
      <c r="I305" s="56">
        <f t="shared" si="23"/>
        <v>2.3449999999999998</v>
      </c>
      <c r="J305" s="56">
        <f t="shared" si="23"/>
        <v>18.3</v>
      </c>
      <c r="K305" s="56">
        <f t="shared" ref="K305:L305" si="24">PERCENTILE(K3:K152,0.05)</f>
        <v>0.32500000000000001</v>
      </c>
      <c r="L305" s="56">
        <f t="shared" si="24"/>
        <v>0.25472412549585283</v>
      </c>
      <c r="M305" s="56">
        <f>PERCENTILE(M3:M152,0.05)</f>
        <v>0.31604975728155338</v>
      </c>
      <c r="N305" s="56">
        <f>PERCENTILE(N3:N152,0.05)</f>
        <v>0.1948367372276367</v>
      </c>
      <c r="O305" s="56"/>
      <c r="P305" s="56"/>
      <c r="Q305" s="56"/>
      <c r="R305" s="56"/>
      <c r="S305" s="56"/>
      <c r="T305" s="4"/>
    </row>
    <row r="306" spans="1:20" x14ac:dyDescent="0.35">
      <c r="A306" s="4"/>
      <c r="B306" s="12" t="s">
        <v>7</v>
      </c>
      <c r="C306" s="9">
        <v>0.95</v>
      </c>
      <c r="D306" s="49" t="s">
        <v>52</v>
      </c>
      <c r="E306" s="56">
        <f t="shared" ref="E306:J306" si="25">PERCENTILE(E3:E152,0.95)</f>
        <v>8.5549999999999979</v>
      </c>
      <c r="F306" s="56">
        <f t="shared" si="25"/>
        <v>7.5549999999999979</v>
      </c>
      <c r="G306" s="56">
        <f t="shared" si="25"/>
        <v>6.9099999999999966</v>
      </c>
      <c r="H306" s="56">
        <f t="shared" si="25"/>
        <v>20.709999999999997</v>
      </c>
      <c r="I306" s="56">
        <f t="shared" si="25"/>
        <v>4.8</v>
      </c>
      <c r="J306" s="56">
        <f t="shared" si="25"/>
        <v>24.8</v>
      </c>
      <c r="K306" s="56">
        <f t="shared" ref="K306:L306" si="26">PERCENTILE(K3:K152,0.95)</f>
        <v>0.43041752425757135</v>
      </c>
      <c r="L306" s="56">
        <f t="shared" si="26"/>
        <v>0.42371794871794871</v>
      </c>
      <c r="M306" s="56">
        <f>PERCENTILE(M3:M152,0.95)</f>
        <v>0.58204930662557752</v>
      </c>
      <c r="N306" s="56">
        <f>PERCENTILE(N3:N152,0.95)</f>
        <v>0.36229508196721305</v>
      </c>
      <c r="O306" s="56"/>
      <c r="P306" s="56"/>
      <c r="Q306" s="56"/>
      <c r="R306" s="56"/>
      <c r="S306" s="56"/>
      <c r="T306" s="4"/>
    </row>
    <row r="307" spans="1:20" x14ac:dyDescent="0.35">
      <c r="A307" s="4"/>
      <c r="B307" s="12" t="s">
        <v>7</v>
      </c>
      <c r="C307" s="8" t="s">
        <v>3</v>
      </c>
      <c r="D307" s="49" t="s">
        <v>52</v>
      </c>
      <c r="E307" s="56">
        <f t="shared" ref="E307:J307" si="27">MAX(E3:E152)</f>
        <v>9.5</v>
      </c>
      <c r="F307" s="56">
        <f t="shared" si="27"/>
        <v>8.8000000000000007</v>
      </c>
      <c r="G307" s="56">
        <f t="shared" si="27"/>
        <v>9.1</v>
      </c>
      <c r="H307" s="56">
        <f t="shared" si="27"/>
        <v>23</v>
      </c>
      <c r="I307" s="56">
        <f t="shared" si="27"/>
        <v>6.3</v>
      </c>
      <c r="J307" s="56">
        <f t="shared" si="27"/>
        <v>25.7</v>
      </c>
      <c r="K307" s="56">
        <f t="shared" ref="K307:L307" si="28">MAX(K3:K152)</f>
        <v>0.46116504854368928</v>
      </c>
      <c r="L307" s="56">
        <f t="shared" si="28"/>
        <v>0.45751633986928103</v>
      </c>
      <c r="M307" s="56">
        <f>MAX(M3:M152)</f>
        <v>0.62264150943396224</v>
      </c>
      <c r="N307" s="56">
        <f>MAX(N3:N152)</f>
        <v>0.39565217391304347</v>
      </c>
      <c r="O307" s="56"/>
      <c r="P307" s="56"/>
      <c r="Q307" s="56"/>
      <c r="R307" s="56"/>
      <c r="S307" s="56"/>
      <c r="T307" s="4"/>
    </row>
    <row r="308" spans="1:20" x14ac:dyDescent="0.35">
      <c r="A308" s="4"/>
      <c r="B308" s="12" t="s">
        <v>7</v>
      </c>
      <c r="C308" s="8" t="s">
        <v>34</v>
      </c>
      <c r="D308" s="49" t="s">
        <v>52</v>
      </c>
      <c r="E308" s="56">
        <f>AVERAGE(E3:E152)</f>
        <v>6.7399999999999993</v>
      </c>
      <c r="F308" s="56">
        <f t="shared" ref="F308:N308" si="29">AVERAGE(F3:F152)</f>
        <v>5.9820000000000002</v>
      </c>
      <c r="G308" s="56">
        <f t="shared" si="29"/>
        <v>5.049333333333335</v>
      </c>
      <c r="H308" s="56">
        <f t="shared" si="29"/>
        <v>17.771333333333342</v>
      </c>
      <c r="I308" s="56">
        <f t="shared" ref="I308:J308" si="30">AVERAGE(I3:I152)</f>
        <v>3.5333333333333328</v>
      </c>
      <c r="J308" s="56">
        <f t="shared" si="30"/>
        <v>21.304666666666673</v>
      </c>
      <c r="K308" s="56">
        <f t="shared" si="29"/>
        <v>0.3784767931867743</v>
      </c>
      <c r="L308" s="56">
        <f t="shared" si="29"/>
        <v>0.33765589460095879</v>
      </c>
      <c r="M308" s="56">
        <f t="shared" si="29"/>
        <v>0.45657461601278193</v>
      </c>
      <c r="N308" s="56">
        <f t="shared" si="29"/>
        <v>0.28386731221226691</v>
      </c>
      <c r="O308" s="56"/>
      <c r="P308" s="56"/>
      <c r="Q308" s="56"/>
      <c r="R308" s="56"/>
      <c r="S308" s="56"/>
      <c r="T308" s="4"/>
    </row>
    <row r="309" spans="1:20" x14ac:dyDescent="0.35">
      <c r="A309" s="4"/>
      <c r="B309" s="12" t="s">
        <v>7</v>
      </c>
      <c r="C309" s="8" t="s">
        <v>54</v>
      </c>
      <c r="D309" s="49" t="s">
        <v>52</v>
      </c>
      <c r="E309" s="56">
        <f>STDEVA(E3:E152)</f>
        <v>0.96884349516359092</v>
      </c>
      <c r="F309" s="56">
        <f t="shared" ref="F309:N309" si="31">STDEVA(F3:F152)</f>
        <v>0.97726299071443612</v>
      </c>
      <c r="G309" s="56">
        <f t="shared" si="31"/>
        <v>1.0877442125958541</v>
      </c>
      <c r="H309" s="56">
        <f t="shared" si="31"/>
        <v>1.6323629953370848</v>
      </c>
      <c r="I309" s="56">
        <f t="shared" ref="I309:J309" si="32">STDEVA(I3:I152)</f>
        <v>0.79247015624935346</v>
      </c>
      <c r="J309" s="56">
        <f t="shared" si="32"/>
        <v>1.9358620737749086</v>
      </c>
      <c r="K309" s="56">
        <f t="shared" si="31"/>
        <v>3.2224170151542206E-2</v>
      </c>
      <c r="L309" s="56">
        <f t="shared" si="31"/>
        <v>5.255045699971362E-2</v>
      </c>
      <c r="M309" s="56">
        <f t="shared" si="31"/>
        <v>8.1099309905844394E-2</v>
      </c>
      <c r="N309" s="56">
        <f t="shared" si="31"/>
        <v>5.2717235647529219E-2</v>
      </c>
      <c r="O309" s="56"/>
      <c r="P309" s="56"/>
      <c r="Q309" s="56"/>
      <c r="R309" s="56"/>
      <c r="S309" s="56"/>
      <c r="T309" s="4"/>
    </row>
    <row r="310" spans="1:20" x14ac:dyDescent="0.35">
      <c r="A310" s="4"/>
      <c r="B310" s="11" t="s">
        <v>8</v>
      </c>
      <c r="C310" s="8" t="s">
        <v>0</v>
      </c>
      <c r="D310" s="49" t="s">
        <v>52</v>
      </c>
      <c r="E310" s="57">
        <f t="shared" ref="E310:J310" si="33">MIN(E153:E302)</f>
        <v>4.9000000000000004</v>
      </c>
      <c r="F310" s="57">
        <f t="shared" si="33"/>
        <v>4.8</v>
      </c>
      <c r="G310" s="57">
        <f t="shared" si="33"/>
        <v>3</v>
      </c>
      <c r="H310" s="57">
        <f t="shared" si="33"/>
        <v>14.5</v>
      </c>
      <c r="I310" s="57">
        <f t="shared" si="33"/>
        <v>1.5</v>
      </c>
      <c r="J310" s="57">
        <f t="shared" si="33"/>
        <v>17.2</v>
      </c>
      <c r="K310" s="57">
        <f t="shared" ref="K310:N310" si="34">MIN(K153:K302)</f>
        <v>0.26455026455026459</v>
      </c>
      <c r="L310" s="57">
        <f t="shared" si="34"/>
        <v>0.23474178403755869</v>
      </c>
      <c r="M310" s="57">
        <f t="shared" si="34"/>
        <v>0.3</v>
      </c>
      <c r="N310" s="57">
        <f t="shared" si="34"/>
        <v>0.18061674008810569</v>
      </c>
      <c r="O310" s="57"/>
      <c r="P310" s="57"/>
      <c r="Q310" s="57"/>
      <c r="R310" s="57"/>
      <c r="S310" s="57"/>
      <c r="T310" s="4"/>
    </row>
    <row r="311" spans="1:20" x14ac:dyDescent="0.35">
      <c r="A311" s="4"/>
      <c r="B311" s="11" t="s">
        <v>8</v>
      </c>
      <c r="C311" s="9">
        <v>0.05</v>
      </c>
      <c r="D311" s="49" t="s">
        <v>52</v>
      </c>
      <c r="E311" s="57">
        <f t="shared" ref="E311:J311" si="35">PERCENTILE(E153:E302,0.05)</f>
        <v>5.2450000000000001</v>
      </c>
      <c r="F311" s="57">
        <f t="shared" si="35"/>
        <v>5.4450000000000003</v>
      </c>
      <c r="G311" s="57">
        <f t="shared" si="35"/>
        <v>3.8899999999999997</v>
      </c>
      <c r="H311" s="57">
        <f t="shared" si="35"/>
        <v>15.7</v>
      </c>
      <c r="I311" s="57">
        <f t="shared" si="35"/>
        <v>2.4</v>
      </c>
      <c r="J311" s="57">
        <f t="shared" si="35"/>
        <v>19.045000000000002</v>
      </c>
      <c r="K311" s="57">
        <f t="shared" ref="K311:N311" si="36">PERCENTILE(K153:K302,0.05)</f>
        <v>0.31778778497044752</v>
      </c>
      <c r="L311" s="57">
        <f t="shared" si="36"/>
        <v>0.26760386564972288</v>
      </c>
      <c r="M311" s="57">
        <f t="shared" si="36"/>
        <v>0.3345052083333333</v>
      </c>
      <c r="N311" s="57">
        <f t="shared" si="36"/>
        <v>0.20501578267731596</v>
      </c>
      <c r="O311" s="57"/>
      <c r="P311" s="57"/>
      <c r="Q311" s="57"/>
      <c r="R311" s="57"/>
      <c r="S311" s="57"/>
      <c r="T311" s="4"/>
    </row>
    <row r="312" spans="1:20" x14ac:dyDescent="0.35">
      <c r="A312" s="4"/>
      <c r="B312" s="11" t="s">
        <v>8</v>
      </c>
      <c r="C312" s="9">
        <v>0.95</v>
      </c>
      <c r="D312" s="49" t="s">
        <v>52</v>
      </c>
      <c r="E312" s="57">
        <f t="shared" ref="E312:J312" si="37">PERCENTILE(E153:E302,0.95)</f>
        <v>8.6</v>
      </c>
      <c r="F312" s="57">
        <f t="shared" si="37"/>
        <v>8.5</v>
      </c>
      <c r="G312" s="57">
        <f t="shared" si="37"/>
        <v>7.5</v>
      </c>
      <c r="H312" s="57">
        <f t="shared" si="37"/>
        <v>22.654999999999998</v>
      </c>
      <c r="I312" s="57">
        <f t="shared" si="37"/>
        <v>4.7</v>
      </c>
      <c r="J312" s="57">
        <f t="shared" si="37"/>
        <v>26.754999999999999</v>
      </c>
      <c r="K312" s="57">
        <f t="shared" ref="K312:N312" si="38">PERCENTILE(K153:K302,0.95)</f>
        <v>0.41778583514624118</v>
      </c>
      <c r="L312" s="57">
        <f t="shared" si="38"/>
        <v>0.42093538301198541</v>
      </c>
      <c r="M312" s="57">
        <f t="shared" si="38"/>
        <v>0.55576424106616329</v>
      </c>
      <c r="N312" s="57">
        <f t="shared" si="38"/>
        <v>0.35361199454793268</v>
      </c>
      <c r="O312" s="57"/>
      <c r="P312" s="57"/>
      <c r="Q312" s="57"/>
      <c r="R312" s="57"/>
      <c r="S312" s="57"/>
      <c r="T312" s="4"/>
    </row>
    <row r="313" spans="1:20" x14ac:dyDescent="0.35">
      <c r="A313" s="4"/>
      <c r="B313" s="11" t="s">
        <v>8</v>
      </c>
      <c r="C313" s="8" t="s">
        <v>3</v>
      </c>
      <c r="D313" s="49" t="s">
        <v>52</v>
      </c>
      <c r="E313" s="57">
        <f t="shared" ref="E313:J313" si="39">MAX(E153:E302)</f>
        <v>10</v>
      </c>
      <c r="F313" s="57">
        <f t="shared" si="39"/>
        <v>9.8000000000000007</v>
      </c>
      <c r="G313" s="57">
        <f t="shared" si="39"/>
        <v>8.5</v>
      </c>
      <c r="H313" s="57">
        <f t="shared" si="39"/>
        <v>25.5</v>
      </c>
      <c r="I313" s="57">
        <f t="shared" si="39"/>
        <v>6.5</v>
      </c>
      <c r="J313" s="57">
        <f t="shared" si="39"/>
        <v>28</v>
      </c>
      <c r="K313" s="57">
        <f t="shared" ref="K313:N313" si="40">MAX(K153:K302)</f>
        <v>0.44052863436123341</v>
      </c>
      <c r="L313" s="57">
        <f t="shared" si="40"/>
        <v>0.44585987261146498</v>
      </c>
      <c r="M313" s="57">
        <f t="shared" si="40"/>
        <v>0.6</v>
      </c>
      <c r="N313" s="57">
        <f t="shared" si="40"/>
        <v>0.375</v>
      </c>
      <c r="O313" s="57"/>
      <c r="P313" s="57"/>
      <c r="Q313" s="57"/>
      <c r="R313" s="57"/>
      <c r="S313" s="57"/>
      <c r="T313" s="4"/>
    </row>
    <row r="314" spans="1:20" x14ac:dyDescent="0.35">
      <c r="A314" s="4"/>
      <c r="B314" s="11" t="s">
        <v>8</v>
      </c>
      <c r="C314" s="8" t="s">
        <v>34</v>
      </c>
      <c r="D314" s="49" t="s">
        <v>52</v>
      </c>
      <c r="E314" s="57">
        <f>AVERAGE(E153:E302)</f>
        <v>7.2653333333333334</v>
      </c>
      <c r="F314" s="57">
        <f t="shared" ref="F314:N314" si="41">AVERAGE(F153:F302)</f>
        <v>6.902000000000001</v>
      </c>
      <c r="G314" s="57">
        <f t="shared" si="41"/>
        <v>5.6506666666666678</v>
      </c>
      <c r="H314" s="57">
        <f t="shared" si="41"/>
        <v>19.818000000000001</v>
      </c>
      <c r="I314" s="57">
        <f t="shared" ref="I314:J314" si="42">AVERAGE(I153:I302)</f>
        <v>3.5479999999999996</v>
      </c>
      <c r="J314" s="57">
        <f t="shared" si="42"/>
        <v>23.365999999999996</v>
      </c>
      <c r="K314" s="57">
        <f t="shared" si="41"/>
        <v>0.36569004056871324</v>
      </c>
      <c r="L314" s="57">
        <f t="shared" si="41"/>
        <v>0.34955842997468478</v>
      </c>
      <c r="M314" s="57">
        <f t="shared" si="41"/>
        <v>0.44896945775957153</v>
      </c>
      <c r="N314" s="57">
        <f t="shared" si="41"/>
        <v>0.28475152945660204</v>
      </c>
      <c r="O314" s="57"/>
      <c r="P314" s="57"/>
      <c r="Q314" s="57"/>
      <c r="R314" s="57"/>
      <c r="S314" s="57"/>
      <c r="T314" s="4"/>
    </row>
    <row r="315" spans="1:20" x14ac:dyDescent="0.35">
      <c r="A315" s="4"/>
      <c r="B315" s="11" t="s">
        <v>8</v>
      </c>
      <c r="C315" s="8" t="s">
        <v>54</v>
      </c>
      <c r="D315" s="49" t="s">
        <v>52</v>
      </c>
      <c r="E315" s="57">
        <f>STDEVA(E153:E302)</f>
        <v>1.0831836413530547</v>
      </c>
      <c r="F315" s="57">
        <f t="shared" ref="F315:N315" si="43">STDEVA(F153:F302)</f>
        <v>1.0038496371268439</v>
      </c>
      <c r="G315" s="57">
        <f t="shared" si="43"/>
        <v>1.1043991756379969</v>
      </c>
      <c r="H315" s="57">
        <f t="shared" si="43"/>
        <v>1.8860160062520481</v>
      </c>
      <c r="I315" s="57">
        <f t="shared" ref="I315:J315" si="44">STDEVA(I153:I302)</f>
        <v>0.77543839083874933</v>
      </c>
      <c r="J315" s="57">
        <f t="shared" si="44"/>
        <v>2.273123682329623</v>
      </c>
      <c r="K315" s="57">
        <f t="shared" si="43"/>
        <v>3.4171745139368728E-2</v>
      </c>
      <c r="L315" s="57">
        <f t="shared" si="43"/>
        <v>4.785725140913611E-2</v>
      </c>
      <c r="M315" s="57">
        <f t="shared" si="43"/>
        <v>6.9926244436181256E-2</v>
      </c>
      <c r="N315" s="57">
        <f t="shared" si="43"/>
        <v>4.6053138260811005E-2</v>
      </c>
      <c r="O315" s="57"/>
      <c r="P315" s="57"/>
      <c r="Q315" s="57"/>
      <c r="R315" s="57"/>
      <c r="S315" s="57"/>
      <c r="T315" s="4"/>
    </row>
    <row r="316" spans="1:20" x14ac:dyDescent="0.35">
      <c r="A316" s="4"/>
      <c r="B316" s="4"/>
      <c r="C316" s="7"/>
      <c r="D316" s="13"/>
      <c r="E316" s="58"/>
      <c r="F316" s="58"/>
      <c r="G316" s="58"/>
      <c r="H316" s="58"/>
      <c r="I316" s="58"/>
      <c r="J316" s="58"/>
      <c r="K316" s="58"/>
      <c r="L316" s="58"/>
      <c r="M316" s="59"/>
      <c r="N316" s="59"/>
      <c r="O316" s="59"/>
      <c r="P316" s="59"/>
      <c r="Q316" s="59"/>
      <c r="R316" s="59"/>
      <c r="S316" s="59"/>
      <c r="T316" s="4"/>
    </row>
    <row r="317" spans="1:20" x14ac:dyDescent="0.35">
      <c r="A317" s="4"/>
      <c r="B317" s="12" t="s">
        <v>7</v>
      </c>
      <c r="C317" s="8" t="s">
        <v>0</v>
      </c>
      <c r="D317" s="65" t="s">
        <v>50</v>
      </c>
      <c r="E317" s="60">
        <f t="shared" ref="E317:J317" si="45">MIN(E3:E77)</f>
        <v>5</v>
      </c>
      <c r="F317" s="60">
        <f t="shared" si="45"/>
        <v>3.9</v>
      </c>
      <c r="G317" s="60">
        <f t="shared" si="45"/>
        <v>3</v>
      </c>
      <c r="H317" s="60">
        <f t="shared" si="45"/>
        <v>13.899999999999999</v>
      </c>
      <c r="I317" s="60">
        <f t="shared" si="45"/>
        <v>1.9</v>
      </c>
      <c r="J317" s="60">
        <f t="shared" si="45"/>
        <v>16.5</v>
      </c>
      <c r="K317" s="60">
        <f t="shared" ref="K317:N317" si="46">MIN(K3:K77)</f>
        <v>0.3105590062111801</v>
      </c>
      <c r="L317" s="60">
        <f t="shared" si="46"/>
        <v>0.24096385542168672</v>
      </c>
      <c r="M317" s="60">
        <f t="shared" si="46"/>
        <v>0.29914529914529914</v>
      </c>
      <c r="N317" s="60">
        <f t="shared" si="46"/>
        <v>0.18181818181818182</v>
      </c>
      <c r="O317" s="60"/>
      <c r="P317" s="60"/>
      <c r="Q317" s="60"/>
      <c r="R317" s="60"/>
      <c r="S317" s="60"/>
      <c r="T317" s="4"/>
    </row>
    <row r="318" spans="1:20" x14ac:dyDescent="0.35">
      <c r="A318" s="4"/>
      <c r="B318" s="12" t="s">
        <v>7</v>
      </c>
      <c r="C318" s="9">
        <v>0.05</v>
      </c>
      <c r="D318" s="65" t="s">
        <v>50</v>
      </c>
      <c r="E318" s="60">
        <f t="shared" ref="E318:J318" si="47">PERCENTILE(E3:E77,0.05)</f>
        <v>5.2</v>
      </c>
      <c r="F318" s="60">
        <f t="shared" si="47"/>
        <v>4.38</v>
      </c>
      <c r="G318" s="60">
        <f t="shared" si="47"/>
        <v>3.3</v>
      </c>
      <c r="H318" s="60">
        <f t="shared" si="47"/>
        <v>15.07</v>
      </c>
      <c r="I318" s="60">
        <f t="shared" si="47"/>
        <v>2.4700000000000002</v>
      </c>
      <c r="J318" s="60">
        <f t="shared" si="47"/>
        <v>18.04</v>
      </c>
      <c r="K318" s="60">
        <f t="shared" ref="K318:N318" si="48">PERCENTILE(K3:K77,0.05)</f>
        <v>0.32151197308529589</v>
      </c>
      <c r="L318" s="60">
        <f t="shared" si="48"/>
        <v>0.25706588842743294</v>
      </c>
      <c r="M318" s="60">
        <f t="shared" si="48"/>
        <v>0.32038834951456308</v>
      </c>
      <c r="N318" s="60">
        <f t="shared" si="48"/>
        <v>0.19963855421686746</v>
      </c>
      <c r="O318" s="60"/>
      <c r="P318" s="60"/>
      <c r="Q318" s="60"/>
      <c r="R318" s="60"/>
      <c r="S318" s="60"/>
      <c r="T318" s="4"/>
    </row>
    <row r="319" spans="1:20" x14ac:dyDescent="0.35">
      <c r="A319" s="4"/>
      <c r="B319" s="12" t="s">
        <v>7</v>
      </c>
      <c r="C319" s="9">
        <v>0.95</v>
      </c>
      <c r="D319" s="65" t="s">
        <v>50</v>
      </c>
      <c r="E319" s="60">
        <f t="shared" ref="E319:J319" si="49">PERCENTILE(E3:E77,0.95)</f>
        <v>7</v>
      </c>
      <c r="F319" s="60">
        <f t="shared" si="49"/>
        <v>7.3</v>
      </c>
      <c r="G319" s="60">
        <f t="shared" si="49"/>
        <v>6.2299999999999995</v>
      </c>
      <c r="H319" s="60">
        <f t="shared" si="49"/>
        <v>18.579999999999998</v>
      </c>
      <c r="I319" s="60">
        <f t="shared" si="49"/>
        <v>4.7299999999999995</v>
      </c>
      <c r="J319" s="60">
        <f t="shared" si="49"/>
        <v>22.359999999999996</v>
      </c>
      <c r="K319" s="60">
        <f t="shared" ref="K319:N319" si="50">PERCENTILE(K3:K77,0.95)</f>
        <v>0.4067213687150838</v>
      </c>
      <c r="L319" s="60">
        <f t="shared" si="50"/>
        <v>0.4288974078130704</v>
      </c>
      <c r="M319" s="60">
        <f t="shared" si="50"/>
        <v>0.57142857142857151</v>
      </c>
      <c r="N319" s="60">
        <f t="shared" si="50"/>
        <v>0.36143396226415092</v>
      </c>
      <c r="O319" s="60"/>
      <c r="P319" s="60"/>
      <c r="Q319" s="60"/>
      <c r="R319" s="60"/>
      <c r="S319" s="60"/>
      <c r="T319" s="4"/>
    </row>
    <row r="320" spans="1:20" x14ac:dyDescent="0.35">
      <c r="A320" s="4"/>
      <c r="B320" s="12" t="s">
        <v>7</v>
      </c>
      <c r="C320" s="8" t="s">
        <v>3</v>
      </c>
      <c r="D320" s="65" t="s">
        <v>50</v>
      </c>
      <c r="E320" s="60">
        <f t="shared" ref="E320:J320" si="51">MAX(E3:E77)</f>
        <v>7.5</v>
      </c>
      <c r="F320" s="60">
        <f t="shared" si="51"/>
        <v>8.1999999999999993</v>
      </c>
      <c r="G320" s="60">
        <f t="shared" si="51"/>
        <v>7</v>
      </c>
      <c r="H320" s="60">
        <f t="shared" si="51"/>
        <v>19.2</v>
      </c>
      <c r="I320" s="60">
        <f t="shared" si="51"/>
        <v>4.9000000000000004</v>
      </c>
      <c r="J320" s="60">
        <f t="shared" si="51"/>
        <v>23.3</v>
      </c>
      <c r="K320" s="60">
        <f t="shared" ref="K320:N320" si="52">MAX(K3:K77)</f>
        <v>0.42682926829268297</v>
      </c>
      <c r="L320" s="60">
        <f t="shared" si="52"/>
        <v>0.45751633986928103</v>
      </c>
      <c r="M320" s="60">
        <f t="shared" si="52"/>
        <v>0.60869565217391308</v>
      </c>
      <c r="N320" s="60">
        <f t="shared" si="52"/>
        <v>0.39548022598870058</v>
      </c>
      <c r="O320" s="60"/>
      <c r="P320" s="60"/>
      <c r="Q320" s="60"/>
      <c r="R320" s="60"/>
      <c r="S320" s="60"/>
      <c r="T320" s="4"/>
    </row>
    <row r="321" spans="1:20" x14ac:dyDescent="0.35">
      <c r="A321" s="4"/>
      <c r="B321" s="12" t="s">
        <v>7</v>
      </c>
      <c r="C321" s="8" t="s">
        <v>34</v>
      </c>
      <c r="D321" s="65" t="s">
        <v>50</v>
      </c>
      <c r="E321" s="60">
        <f>AVERAGE(E3:E77)</f>
        <v>6.110666666666666</v>
      </c>
      <c r="F321" s="60">
        <f t="shared" ref="F321:N321" si="53">AVERAGE(F3:F77)</f>
        <v>5.8386666666666676</v>
      </c>
      <c r="G321" s="60">
        <f t="shared" si="53"/>
        <v>4.738666666666667</v>
      </c>
      <c r="H321" s="60">
        <f t="shared" si="53"/>
        <v>16.687999999999999</v>
      </c>
      <c r="I321" s="60">
        <f t="shared" ref="I321:J321" si="54">AVERAGE(I3:I77)</f>
        <v>3.4506666666666659</v>
      </c>
      <c r="J321" s="60">
        <f t="shared" si="54"/>
        <v>20.138666666666666</v>
      </c>
      <c r="K321" s="60">
        <f t="shared" si="53"/>
        <v>0.36656107913845903</v>
      </c>
      <c r="L321" s="60">
        <f t="shared" si="53"/>
        <v>0.35024051612866208</v>
      </c>
      <c r="M321" s="60">
        <f t="shared" si="53"/>
        <v>0.44728410528383705</v>
      </c>
      <c r="N321" s="60">
        <f t="shared" si="53"/>
        <v>0.28319840473287883</v>
      </c>
      <c r="O321" s="60"/>
      <c r="P321" s="60"/>
      <c r="Q321" s="60"/>
      <c r="R321" s="60"/>
      <c r="S321" s="60"/>
      <c r="T321" s="4"/>
    </row>
    <row r="322" spans="1:20" x14ac:dyDescent="0.35">
      <c r="A322" s="4"/>
      <c r="B322" s="12" t="s">
        <v>7</v>
      </c>
      <c r="C322" s="8" t="s">
        <v>54</v>
      </c>
      <c r="D322" s="65" t="s">
        <v>50</v>
      </c>
      <c r="E322" s="60">
        <f>STDEVA(E3:E77)</f>
        <v>0.56222851306288346</v>
      </c>
      <c r="F322" s="60">
        <f t="shared" ref="F322:N322" si="55">STDEVA(F3:F77)</f>
        <v>0.91369362263071074</v>
      </c>
      <c r="G322" s="60">
        <f t="shared" si="55"/>
        <v>0.96575042007439782</v>
      </c>
      <c r="H322" s="60">
        <f t="shared" si="55"/>
        <v>1.1333948049041798</v>
      </c>
      <c r="I322" s="60">
        <f t="shared" ref="I322:J322" si="56">STDEVA(I3:I77)</f>
        <v>0.73565072009887345</v>
      </c>
      <c r="J322" s="60">
        <f t="shared" si="56"/>
        <v>1.4995398693665403</v>
      </c>
      <c r="K322" s="60">
        <f t="shared" si="55"/>
        <v>2.8475339057264633E-2</v>
      </c>
      <c r="L322" s="60">
        <f t="shared" si="55"/>
        <v>5.2120173076514724E-2</v>
      </c>
      <c r="M322" s="60">
        <f t="shared" si="55"/>
        <v>7.7267197176099561E-2</v>
      </c>
      <c r="N322" s="60">
        <f t="shared" si="55"/>
        <v>4.9756563052592795E-2</v>
      </c>
      <c r="O322" s="60"/>
      <c r="P322" s="60"/>
      <c r="Q322" s="60"/>
      <c r="R322" s="60"/>
      <c r="S322" s="60"/>
      <c r="T322" s="4"/>
    </row>
    <row r="323" spans="1:20" x14ac:dyDescent="0.35">
      <c r="A323" s="4"/>
      <c r="B323" s="11" t="s">
        <v>8</v>
      </c>
      <c r="C323" s="8" t="s">
        <v>0</v>
      </c>
      <c r="D323" s="65" t="s">
        <v>50</v>
      </c>
      <c r="E323" s="61">
        <f t="shared" ref="E323:J323" si="57">MIN(E153:E227)</f>
        <v>5</v>
      </c>
      <c r="F323" s="61">
        <f t="shared" si="57"/>
        <v>5</v>
      </c>
      <c r="G323" s="61">
        <f t="shared" si="57"/>
        <v>3</v>
      </c>
      <c r="H323" s="61">
        <f t="shared" si="57"/>
        <v>14.5</v>
      </c>
      <c r="I323" s="61">
        <f t="shared" si="57"/>
        <v>1.5</v>
      </c>
      <c r="J323" s="61">
        <f t="shared" si="57"/>
        <v>17.2</v>
      </c>
      <c r="K323" s="61">
        <f t="shared" ref="K323:N323" si="58">MIN(K153:K227)</f>
        <v>0.31550802139037437</v>
      </c>
      <c r="L323" s="61">
        <f t="shared" si="58"/>
        <v>0.24630541871921183</v>
      </c>
      <c r="M323" s="61">
        <f t="shared" si="58"/>
        <v>0.3</v>
      </c>
      <c r="N323" s="61">
        <f t="shared" si="58"/>
        <v>0.19108280254777071</v>
      </c>
      <c r="O323" s="61"/>
      <c r="P323" s="61"/>
      <c r="Q323" s="61"/>
      <c r="R323" s="61"/>
      <c r="S323" s="61"/>
      <c r="T323" s="4"/>
    </row>
    <row r="324" spans="1:20" x14ac:dyDescent="0.35">
      <c r="A324" s="4"/>
      <c r="B324" s="11" t="s">
        <v>8</v>
      </c>
      <c r="C324" s="9">
        <v>0.05</v>
      </c>
      <c r="D324" s="65" t="s">
        <v>50</v>
      </c>
      <c r="E324" s="61">
        <f t="shared" ref="E324:J324" si="59">PERCENTILE(E153:E227,0.05)</f>
        <v>5.27</v>
      </c>
      <c r="F324" s="61">
        <f t="shared" si="59"/>
        <v>5.28</v>
      </c>
      <c r="G324" s="61">
        <f t="shared" si="59"/>
        <v>3.7</v>
      </c>
      <c r="H324" s="61">
        <f t="shared" si="59"/>
        <v>15.339999999999998</v>
      </c>
      <c r="I324" s="61">
        <f t="shared" si="59"/>
        <v>2.4</v>
      </c>
      <c r="J324" s="61">
        <f t="shared" si="59"/>
        <v>18.169999999999998</v>
      </c>
      <c r="K324" s="61">
        <f t="shared" ref="K324:N324" si="60">PERCENTILE(K153:K227,0.05)</f>
        <v>0.32423373093764157</v>
      </c>
      <c r="L324" s="61">
        <f t="shared" si="60"/>
        <v>0.27876480541455162</v>
      </c>
      <c r="M324" s="61">
        <f t="shared" si="60"/>
        <v>0.33515624999999993</v>
      </c>
      <c r="N324" s="61">
        <f t="shared" si="60"/>
        <v>0.2019174269367558</v>
      </c>
      <c r="O324" s="61"/>
      <c r="P324" s="61"/>
      <c r="Q324" s="61"/>
      <c r="R324" s="61"/>
      <c r="S324" s="61"/>
      <c r="T324" s="4"/>
    </row>
    <row r="325" spans="1:20" x14ac:dyDescent="0.35">
      <c r="A325" s="4"/>
      <c r="B325" s="11" t="s">
        <v>8</v>
      </c>
      <c r="C325" s="9">
        <v>0.95</v>
      </c>
      <c r="D325" s="65" t="s">
        <v>50</v>
      </c>
      <c r="E325" s="61">
        <f t="shared" ref="E325:J325" si="61">PERCENTILE(E153:E227,0.95)</f>
        <v>8.43</v>
      </c>
      <c r="F325" s="61">
        <f t="shared" si="61"/>
        <v>8.1499999999999986</v>
      </c>
      <c r="G325" s="61">
        <f t="shared" si="61"/>
        <v>6.3</v>
      </c>
      <c r="H325" s="61">
        <f t="shared" si="61"/>
        <v>20.8</v>
      </c>
      <c r="I325" s="61">
        <f t="shared" si="61"/>
        <v>4.0999999999999996</v>
      </c>
      <c r="J325" s="61">
        <f t="shared" si="61"/>
        <v>24.36</v>
      </c>
      <c r="K325" s="61">
        <f t="shared" ref="K325:N325" si="62">PERCENTILE(K153:K227,0.95)</f>
        <v>0.41967196719671973</v>
      </c>
      <c r="L325" s="61">
        <f t="shared" si="62"/>
        <v>0.41941923774954626</v>
      </c>
      <c r="M325" s="61">
        <f t="shared" si="62"/>
        <v>0.53110966246559466</v>
      </c>
      <c r="N325" s="61">
        <f t="shared" si="62"/>
        <v>0.33691583352708676</v>
      </c>
      <c r="O325" s="61"/>
      <c r="P325" s="61"/>
      <c r="Q325" s="61"/>
      <c r="R325" s="61"/>
      <c r="S325" s="61"/>
      <c r="T325" s="4"/>
    </row>
    <row r="326" spans="1:20" x14ac:dyDescent="0.35">
      <c r="A326" s="4"/>
      <c r="B326" s="11" t="s">
        <v>8</v>
      </c>
      <c r="C326" s="8" t="s">
        <v>3</v>
      </c>
      <c r="D326" s="65" t="s">
        <v>50</v>
      </c>
      <c r="E326" s="61">
        <f t="shared" ref="E326:J326" si="63">MAX(E153:E227)</f>
        <v>8.8000000000000007</v>
      </c>
      <c r="F326" s="61">
        <f t="shared" si="63"/>
        <v>9</v>
      </c>
      <c r="G326" s="61">
        <f t="shared" si="63"/>
        <v>6.7</v>
      </c>
      <c r="H326" s="61">
        <f t="shared" si="63"/>
        <v>22.3</v>
      </c>
      <c r="I326" s="61">
        <f t="shared" si="63"/>
        <v>4.8</v>
      </c>
      <c r="J326" s="61">
        <f t="shared" si="63"/>
        <v>25</v>
      </c>
      <c r="K326" s="61">
        <f t="shared" ref="K326:N326" si="64">MAX(K153:K227)</f>
        <v>0.43076923076923079</v>
      </c>
      <c r="L326" s="61">
        <f t="shared" si="64"/>
        <v>0.44585987261146498</v>
      </c>
      <c r="M326" s="61">
        <f t="shared" si="64"/>
        <v>0.57264957264957272</v>
      </c>
      <c r="N326" s="61">
        <f t="shared" si="64"/>
        <v>0.35483870967741937</v>
      </c>
      <c r="O326" s="61"/>
      <c r="P326" s="61"/>
      <c r="Q326" s="61"/>
      <c r="R326" s="61"/>
      <c r="S326" s="61"/>
      <c r="T326" s="4"/>
    </row>
    <row r="327" spans="1:20" x14ac:dyDescent="0.35">
      <c r="A327" s="4"/>
      <c r="B327" s="11" t="s">
        <v>8</v>
      </c>
      <c r="C327" s="8" t="s">
        <v>34</v>
      </c>
      <c r="D327" s="65" t="s">
        <v>50</v>
      </c>
      <c r="E327" s="61">
        <f>AVERAGE(E153:E227)</f>
        <v>6.9706666666666663</v>
      </c>
      <c r="F327" s="61">
        <f t="shared" ref="F327:N327" si="65">AVERAGE(F153:F227)</f>
        <v>6.5919999999999996</v>
      </c>
      <c r="G327" s="61">
        <f t="shared" si="65"/>
        <v>5.1000000000000014</v>
      </c>
      <c r="H327" s="61">
        <f t="shared" si="65"/>
        <v>18.662666666666667</v>
      </c>
      <c r="I327" s="61">
        <f t="shared" ref="I327:J327" si="66">AVERAGE(I153:I227)</f>
        <v>3.2866666666666662</v>
      </c>
      <c r="J327" s="61">
        <f t="shared" si="66"/>
        <v>21.949333333333332</v>
      </c>
      <c r="K327" s="61">
        <f t="shared" si="65"/>
        <v>0.37200328840135116</v>
      </c>
      <c r="L327" s="61">
        <f t="shared" si="65"/>
        <v>0.35431533259271386</v>
      </c>
      <c r="M327" s="61">
        <f t="shared" si="65"/>
        <v>0.43598701919975252</v>
      </c>
      <c r="N327" s="61">
        <f t="shared" si="65"/>
        <v>0.27368137900593492</v>
      </c>
      <c r="O327" s="61"/>
      <c r="P327" s="61"/>
      <c r="Q327" s="61"/>
      <c r="R327" s="61"/>
      <c r="S327" s="61"/>
      <c r="T327" s="4"/>
    </row>
    <row r="328" spans="1:20" x14ac:dyDescent="0.35">
      <c r="A328" s="4"/>
      <c r="B328" s="11" t="s">
        <v>8</v>
      </c>
      <c r="C328" s="8" t="s">
        <v>54</v>
      </c>
      <c r="D328" s="65" t="s">
        <v>50</v>
      </c>
      <c r="E328" s="61">
        <f>STDEVA(E153:E227)</f>
        <v>1.0463286307865221</v>
      </c>
      <c r="F328" s="61">
        <f t="shared" ref="F328:N328" si="67">STDEVA(F153:F227)</f>
        <v>0.91854173499026026</v>
      </c>
      <c r="G328" s="61">
        <f t="shared" si="67"/>
        <v>0.86945152018151106</v>
      </c>
      <c r="H328" s="61">
        <f t="shared" si="67"/>
        <v>1.6673958765119363</v>
      </c>
      <c r="I328" s="61">
        <f t="shared" ref="I328:J328" si="68">STDEVA(I153:I227)</f>
        <v>0.59396362918346912</v>
      </c>
      <c r="J328" s="61">
        <f t="shared" si="68"/>
        <v>1.8873958416461196</v>
      </c>
      <c r="K328" s="61">
        <f t="shared" si="67"/>
        <v>3.0294446973911336E-2</v>
      </c>
      <c r="L328" s="61">
        <f t="shared" si="67"/>
        <v>4.5527104335447904E-2</v>
      </c>
      <c r="M328" s="61">
        <f t="shared" si="67"/>
        <v>6.6372555592253607E-2</v>
      </c>
      <c r="N328" s="61">
        <f t="shared" si="67"/>
        <v>4.2838549392014022E-2</v>
      </c>
      <c r="O328" s="61"/>
      <c r="P328" s="61"/>
      <c r="Q328" s="61"/>
      <c r="R328" s="61"/>
      <c r="S328" s="61"/>
      <c r="T328" s="4"/>
    </row>
    <row r="329" spans="1:20" x14ac:dyDescent="0.35">
      <c r="A329" s="4"/>
      <c r="B329" s="4"/>
      <c r="C329" s="4"/>
      <c r="D329" s="13"/>
      <c r="E329" s="13"/>
      <c r="F329" s="13"/>
      <c r="G329" s="13"/>
      <c r="H329" s="13"/>
      <c r="I329" s="13"/>
      <c r="J329" s="13"/>
      <c r="K329" s="13"/>
      <c r="L329" s="13"/>
      <c r="M329" s="13"/>
      <c r="N329" s="13"/>
      <c r="O329" s="13"/>
      <c r="P329" s="13"/>
      <c r="Q329" s="13"/>
      <c r="R329" s="13"/>
      <c r="S329" s="13"/>
      <c r="T329" s="4"/>
    </row>
    <row r="330" spans="1:20" x14ac:dyDescent="0.35">
      <c r="A330" s="4"/>
      <c r="B330" s="12" t="s">
        <v>7</v>
      </c>
      <c r="C330" s="8" t="s">
        <v>0</v>
      </c>
      <c r="D330" s="66" t="s">
        <v>51</v>
      </c>
      <c r="E330" s="62">
        <f t="shared" ref="E330:J330" si="69">MIN(E78:E152)</f>
        <v>5.7</v>
      </c>
      <c r="F330" s="62">
        <f t="shared" si="69"/>
        <v>4</v>
      </c>
      <c r="G330" s="62">
        <f t="shared" si="69"/>
        <v>2.7</v>
      </c>
      <c r="H330" s="62">
        <f t="shared" si="69"/>
        <v>14.8</v>
      </c>
      <c r="I330" s="62">
        <f t="shared" si="69"/>
        <v>1.8</v>
      </c>
      <c r="J330" s="62">
        <f t="shared" si="69"/>
        <v>18.3</v>
      </c>
      <c r="K330" s="62">
        <f t="shared" ref="K330:N330" si="70">MIN(K78:K152)</f>
        <v>0.27391304347826084</v>
      </c>
      <c r="L330" s="62">
        <f t="shared" si="70"/>
        <v>0.21857923497267762</v>
      </c>
      <c r="M330" s="62">
        <f t="shared" si="70"/>
        <v>0.25233644859813087</v>
      </c>
      <c r="N330" s="62">
        <f t="shared" si="70"/>
        <v>0.15048543689320387</v>
      </c>
      <c r="O330" s="62"/>
      <c r="P330" s="62"/>
      <c r="Q330" s="62"/>
      <c r="R330" s="62"/>
      <c r="S330" s="62"/>
      <c r="T330" s="4"/>
    </row>
    <row r="331" spans="1:20" x14ac:dyDescent="0.35">
      <c r="A331" s="4"/>
      <c r="B331" s="12" t="s">
        <v>7</v>
      </c>
      <c r="C331" s="9">
        <v>0.05</v>
      </c>
      <c r="D331" s="66" t="s">
        <v>51</v>
      </c>
      <c r="E331" s="62">
        <f t="shared" ref="E331:J331" si="71">PERCENTILE(E78:E152,0.05)</f>
        <v>6.04</v>
      </c>
      <c r="F331" s="62">
        <f t="shared" si="71"/>
        <v>4.9000000000000004</v>
      </c>
      <c r="G331" s="62">
        <f t="shared" si="71"/>
        <v>3.64</v>
      </c>
      <c r="H331" s="62">
        <f t="shared" si="71"/>
        <v>17.27</v>
      </c>
      <c r="I331" s="62">
        <f t="shared" si="71"/>
        <v>2.21</v>
      </c>
      <c r="J331" s="62">
        <f t="shared" si="71"/>
        <v>20.04</v>
      </c>
      <c r="K331" s="62">
        <f t="shared" ref="K331:N331" si="72">PERCENTILE(K78:K152,0.05)</f>
        <v>0.34533102766798418</v>
      </c>
      <c r="L331" s="62">
        <f t="shared" si="72"/>
        <v>0.25296582849774341</v>
      </c>
      <c r="M331" s="62">
        <f t="shared" si="72"/>
        <v>0.31202731092436975</v>
      </c>
      <c r="N331" s="62">
        <f t="shared" si="72"/>
        <v>0.18883333333333335</v>
      </c>
      <c r="O331" s="62"/>
      <c r="P331" s="62"/>
      <c r="Q331" s="62"/>
      <c r="R331" s="62"/>
      <c r="S331" s="62"/>
      <c r="T331" s="4"/>
    </row>
    <row r="332" spans="1:20" x14ac:dyDescent="0.35">
      <c r="A332" s="4"/>
      <c r="B332" s="12" t="s">
        <v>7</v>
      </c>
      <c r="C332" s="9">
        <v>0.95</v>
      </c>
      <c r="D332" s="66" t="s">
        <v>51</v>
      </c>
      <c r="E332" s="62">
        <f t="shared" ref="E332:J332" si="73">PERCENTILE(E78:E152,0.95)</f>
        <v>9</v>
      </c>
      <c r="F332" s="62">
        <f t="shared" si="73"/>
        <v>8</v>
      </c>
      <c r="G332" s="62">
        <f t="shared" si="73"/>
        <v>7.0299999999999994</v>
      </c>
      <c r="H332" s="62">
        <f t="shared" si="73"/>
        <v>21</v>
      </c>
      <c r="I332" s="62">
        <f t="shared" si="73"/>
        <v>4.83</v>
      </c>
      <c r="J332" s="62">
        <f t="shared" si="73"/>
        <v>25.029999999999998</v>
      </c>
      <c r="K332" s="62">
        <f t="shared" ref="K332:N332" si="74">PERCENTILE(K78:K152,0.95)</f>
        <v>0.43520408163265306</v>
      </c>
      <c r="L332" s="62">
        <f t="shared" si="74"/>
        <v>0.40936363636363637</v>
      </c>
      <c r="M332" s="62">
        <f t="shared" si="74"/>
        <v>0.58721438988818664</v>
      </c>
      <c r="N332" s="62">
        <f t="shared" si="74"/>
        <v>0.36154992548435172</v>
      </c>
      <c r="O332" s="62"/>
      <c r="P332" s="62"/>
      <c r="Q332" s="62"/>
      <c r="R332" s="62"/>
      <c r="S332" s="62"/>
      <c r="T332" s="4"/>
    </row>
    <row r="333" spans="1:20" x14ac:dyDescent="0.35">
      <c r="A333" s="4"/>
      <c r="B333" s="12" t="s">
        <v>7</v>
      </c>
      <c r="C333" s="8" t="s">
        <v>3</v>
      </c>
      <c r="D333" s="66" t="s">
        <v>51</v>
      </c>
      <c r="E333" s="62">
        <f t="shared" ref="E333:J333" si="75">MAX(E78:E152)</f>
        <v>9.5</v>
      </c>
      <c r="F333" s="62">
        <f t="shared" si="75"/>
        <v>8.8000000000000007</v>
      </c>
      <c r="G333" s="62">
        <f t="shared" si="75"/>
        <v>9.1</v>
      </c>
      <c r="H333" s="62">
        <f t="shared" si="75"/>
        <v>23</v>
      </c>
      <c r="I333" s="62">
        <f t="shared" si="75"/>
        <v>6.3</v>
      </c>
      <c r="J333" s="62">
        <f t="shared" si="75"/>
        <v>25.7</v>
      </c>
      <c r="K333" s="62">
        <f t="shared" ref="K333:N333" si="76">MAX(K78:K152)</f>
        <v>0.46116504854368928</v>
      </c>
      <c r="L333" s="62">
        <f t="shared" si="76"/>
        <v>0.45714285714285713</v>
      </c>
      <c r="M333" s="62">
        <f t="shared" si="76"/>
        <v>0.62264150943396224</v>
      </c>
      <c r="N333" s="62">
        <f t="shared" si="76"/>
        <v>0.39565217391304347</v>
      </c>
      <c r="O333" s="62"/>
      <c r="P333" s="62"/>
      <c r="Q333" s="62"/>
      <c r="R333" s="62"/>
      <c r="S333" s="62"/>
      <c r="T333" s="4"/>
    </row>
    <row r="334" spans="1:20" x14ac:dyDescent="0.35">
      <c r="A334" s="4"/>
      <c r="B334" s="12" t="s">
        <v>7</v>
      </c>
      <c r="C334" s="8" t="s">
        <v>34</v>
      </c>
      <c r="D334" s="66" t="s">
        <v>51</v>
      </c>
      <c r="E334" s="62">
        <f>AVERAGE(E78:E152)</f>
        <v>7.3693333333333353</v>
      </c>
      <c r="F334" s="62">
        <f t="shared" ref="F334:N334" si="77">AVERAGE(F78:F152)</f>
        <v>6.125333333333332</v>
      </c>
      <c r="G334" s="62">
        <f t="shared" si="77"/>
        <v>5.3599999999999994</v>
      </c>
      <c r="H334" s="62">
        <f t="shared" si="77"/>
        <v>18.85466666666666</v>
      </c>
      <c r="I334" s="62">
        <f t="shared" ref="I334:J334" si="78">AVERAGE(I78:I152)</f>
        <v>3.6159999999999997</v>
      </c>
      <c r="J334" s="62">
        <f t="shared" si="78"/>
        <v>22.470666666666656</v>
      </c>
      <c r="K334" s="62">
        <f t="shared" si="77"/>
        <v>0.39039250723508945</v>
      </c>
      <c r="L334" s="62">
        <f t="shared" si="77"/>
        <v>0.32507127307325573</v>
      </c>
      <c r="M334" s="62">
        <f t="shared" si="77"/>
        <v>0.46586512674172675</v>
      </c>
      <c r="N334" s="62">
        <f t="shared" si="77"/>
        <v>0.28453621969165466</v>
      </c>
      <c r="O334" s="62"/>
      <c r="P334" s="62"/>
      <c r="Q334" s="62"/>
      <c r="R334" s="62"/>
      <c r="S334" s="62"/>
      <c r="T334" s="4"/>
    </row>
    <row r="335" spans="1:20" x14ac:dyDescent="0.35">
      <c r="A335" s="4"/>
      <c r="B335" s="12" t="s">
        <v>7</v>
      </c>
      <c r="C335" s="8" t="s">
        <v>54</v>
      </c>
      <c r="D335" s="66" t="s">
        <v>51</v>
      </c>
      <c r="E335" s="62">
        <f>STDEVA(E78:E152)</f>
        <v>0.87810812197236632</v>
      </c>
      <c r="F335" s="62">
        <f t="shared" ref="F335:N335" si="79">STDEVA(F78:F152)</f>
        <v>1.0229915501663356</v>
      </c>
      <c r="G335" s="62">
        <f t="shared" si="79"/>
        <v>1.1198455491959902</v>
      </c>
      <c r="H335" s="62">
        <f t="shared" si="79"/>
        <v>1.3044925836894972</v>
      </c>
      <c r="I335" s="62">
        <f t="shared" ref="I335:J335" si="80">STDEVA(I78:I152)</f>
        <v>0.84230058190070944</v>
      </c>
      <c r="J335" s="62">
        <f t="shared" si="80"/>
        <v>1.5941424309295857</v>
      </c>
      <c r="K335" s="62">
        <f t="shared" si="79"/>
        <v>3.1498822974932908E-2</v>
      </c>
      <c r="L335" s="62">
        <f t="shared" si="79"/>
        <v>5.0228290130580111E-2</v>
      </c>
      <c r="M335" s="62">
        <f t="shared" si="79"/>
        <v>8.424901245498996E-2</v>
      </c>
      <c r="N335" s="62">
        <f t="shared" si="79"/>
        <v>5.5849322588645244E-2</v>
      </c>
      <c r="O335" s="62"/>
      <c r="P335" s="62"/>
      <c r="Q335" s="62"/>
      <c r="R335" s="62"/>
      <c r="S335" s="62"/>
      <c r="T335" s="4"/>
    </row>
    <row r="336" spans="1:20" x14ac:dyDescent="0.35">
      <c r="A336" s="4"/>
      <c r="B336" s="11" t="s">
        <v>8</v>
      </c>
      <c r="C336" s="8" t="s">
        <v>0</v>
      </c>
      <c r="D336" s="66" t="s">
        <v>51</v>
      </c>
      <c r="E336" s="63">
        <f t="shared" ref="E336:J336" si="81">MIN(E228:E302)</f>
        <v>4.9000000000000004</v>
      </c>
      <c r="F336" s="63">
        <f t="shared" si="81"/>
        <v>4.8</v>
      </c>
      <c r="G336" s="63">
        <f t="shared" si="81"/>
        <v>3.8</v>
      </c>
      <c r="H336" s="63">
        <f t="shared" si="81"/>
        <v>18.200000000000003</v>
      </c>
      <c r="I336" s="63">
        <f t="shared" si="81"/>
        <v>2</v>
      </c>
      <c r="J336" s="63">
        <f t="shared" si="81"/>
        <v>20.8</v>
      </c>
      <c r="K336" s="63">
        <f t="shared" ref="K336:N336" si="82">MIN(K228:K302)</f>
        <v>0.26455026455026459</v>
      </c>
      <c r="L336" s="63">
        <f t="shared" si="82"/>
        <v>0.23474178403755869</v>
      </c>
      <c r="M336" s="63">
        <f t="shared" si="82"/>
        <v>0.31147540983606559</v>
      </c>
      <c r="N336" s="63">
        <f t="shared" si="82"/>
        <v>0.18061674008810569</v>
      </c>
      <c r="O336" s="63"/>
      <c r="P336" s="63"/>
      <c r="Q336" s="63"/>
      <c r="R336" s="63"/>
      <c r="S336" s="63"/>
      <c r="T336" s="4"/>
    </row>
    <row r="337" spans="1:20" x14ac:dyDescent="0.35">
      <c r="A337" s="4"/>
      <c r="B337" s="11" t="s">
        <v>8</v>
      </c>
      <c r="C337" s="9">
        <v>0.05</v>
      </c>
      <c r="D337" s="66" t="s">
        <v>51</v>
      </c>
      <c r="E337" s="63">
        <f t="shared" ref="E337:J337" si="83">PERCENTILE(E228:E302,0.05)</f>
        <v>5.41</v>
      </c>
      <c r="F337" s="63">
        <f t="shared" si="83"/>
        <v>5.5</v>
      </c>
      <c r="G337" s="63">
        <f t="shared" si="83"/>
        <v>4.4400000000000004</v>
      </c>
      <c r="H337" s="63">
        <f t="shared" si="83"/>
        <v>18.97</v>
      </c>
      <c r="I337" s="63">
        <f t="shared" si="83"/>
        <v>2.41</v>
      </c>
      <c r="J337" s="63">
        <f t="shared" si="83"/>
        <v>21.87</v>
      </c>
      <c r="K337" s="63">
        <f t="shared" ref="K337:N337" si="84">PERCENTILE(K228:K302,0.05)</f>
        <v>0.28650254668930392</v>
      </c>
      <c r="L337" s="63">
        <f t="shared" si="84"/>
        <v>0.2603490703609187</v>
      </c>
      <c r="M337" s="63">
        <f t="shared" si="84"/>
        <v>0.33591827257952167</v>
      </c>
      <c r="N337" s="63">
        <f t="shared" si="84"/>
        <v>0.20998978027593254</v>
      </c>
      <c r="O337" s="63"/>
      <c r="P337" s="63"/>
      <c r="Q337" s="63"/>
      <c r="R337" s="63"/>
      <c r="S337" s="63"/>
      <c r="T337" s="4"/>
    </row>
    <row r="338" spans="1:20" x14ac:dyDescent="0.35">
      <c r="A338" s="4"/>
      <c r="B338" s="11" t="s">
        <v>8</v>
      </c>
      <c r="C338" s="9">
        <v>0.95</v>
      </c>
      <c r="D338" s="66" t="s">
        <v>51</v>
      </c>
      <c r="E338" s="63">
        <f t="shared" ref="E338:J338" si="85">PERCENTILE(E228:E302,0.95)</f>
        <v>8.83</v>
      </c>
      <c r="F338" s="63">
        <f t="shared" si="85"/>
        <v>8.5</v>
      </c>
      <c r="G338" s="63">
        <f t="shared" si="85"/>
        <v>7.8</v>
      </c>
      <c r="H338" s="63">
        <f t="shared" si="85"/>
        <v>22.83</v>
      </c>
      <c r="I338" s="63">
        <f t="shared" si="85"/>
        <v>5.1099999999999985</v>
      </c>
      <c r="J338" s="63">
        <f t="shared" si="85"/>
        <v>27.529999999999998</v>
      </c>
      <c r="K338" s="63">
        <f t="shared" ref="K338:N338" si="86">PERCENTILE(K228:K302,0.95)</f>
        <v>0.41324033947273386</v>
      </c>
      <c r="L338" s="63">
        <f t="shared" si="86"/>
        <v>0.42087024491922881</v>
      </c>
      <c r="M338" s="63">
        <f t="shared" si="86"/>
        <v>0.58064777327935224</v>
      </c>
      <c r="N338" s="63">
        <f t="shared" si="86"/>
        <v>0.36803926915734936</v>
      </c>
      <c r="O338" s="63"/>
      <c r="P338" s="63"/>
      <c r="Q338" s="63"/>
      <c r="R338" s="63"/>
      <c r="S338" s="63"/>
      <c r="T338" s="4"/>
    </row>
    <row r="339" spans="1:20" x14ac:dyDescent="0.35">
      <c r="A339" s="4"/>
      <c r="B339" s="11" t="s">
        <v>8</v>
      </c>
      <c r="C339" s="8" t="s">
        <v>3</v>
      </c>
      <c r="D339" s="66" t="s">
        <v>51</v>
      </c>
      <c r="E339" s="63">
        <f t="shared" ref="E339:J339" si="87">MAX(E228:E302)</f>
        <v>10</v>
      </c>
      <c r="F339" s="63">
        <f t="shared" si="87"/>
        <v>9.8000000000000007</v>
      </c>
      <c r="G339" s="63">
        <f t="shared" si="87"/>
        <v>8.5</v>
      </c>
      <c r="H339" s="63">
        <f t="shared" si="87"/>
        <v>25.5</v>
      </c>
      <c r="I339" s="63">
        <f t="shared" si="87"/>
        <v>6.5</v>
      </c>
      <c r="J339" s="63">
        <f t="shared" si="87"/>
        <v>28</v>
      </c>
      <c r="K339" s="63">
        <f t="shared" ref="K339:N339" si="88">MAX(K228:K302)</f>
        <v>0.44052863436123341</v>
      </c>
      <c r="L339" s="63">
        <f t="shared" si="88"/>
        <v>0.43689320388349512</v>
      </c>
      <c r="M339" s="63">
        <f t="shared" si="88"/>
        <v>0.6</v>
      </c>
      <c r="N339" s="63">
        <f t="shared" si="88"/>
        <v>0.375</v>
      </c>
      <c r="O339" s="63"/>
      <c r="P339" s="63"/>
      <c r="Q339" s="63"/>
      <c r="R339" s="63"/>
      <c r="S339" s="63"/>
      <c r="T339" s="4"/>
    </row>
    <row r="340" spans="1:20" x14ac:dyDescent="0.35">
      <c r="A340" s="4"/>
      <c r="B340" s="11" t="s">
        <v>8</v>
      </c>
      <c r="C340" s="8" t="s">
        <v>34</v>
      </c>
      <c r="D340" s="66" t="s">
        <v>51</v>
      </c>
      <c r="E340" s="63">
        <f>AVERAGE(E228:E302)</f>
        <v>7.56</v>
      </c>
      <c r="F340" s="63">
        <f t="shared" ref="F340:N340" si="89">AVERAGE(F228:F302)</f>
        <v>7.2119999999999997</v>
      </c>
      <c r="G340" s="63">
        <f t="shared" si="89"/>
        <v>6.2013333333333334</v>
      </c>
      <c r="H340" s="63">
        <f t="shared" si="89"/>
        <v>20.97333333333334</v>
      </c>
      <c r="I340" s="63">
        <f t="shared" ref="I340:J340" si="90">AVERAGE(I228:I302)</f>
        <v>3.8093333333333326</v>
      </c>
      <c r="J340" s="63">
        <f t="shared" si="90"/>
        <v>24.782666666666664</v>
      </c>
      <c r="K340" s="63">
        <f t="shared" si="89"/>
        <v>0.35937679273607476</v>
      </c>
      <c r="L340" s="63">
        <f t="shared" si="89"/>
        <v>0.34480152735665615</v>
      </c>
      <c r="M340" s="63">
        <f t="shared" si="89"/>
        <v>0.4619518963193906</v>
      </c>
      <c r="N340" s="63">
        <f t="shared" si="89"/>
        <v>0.2958216799072691</v>
      </c>
      <c r="O340" s="63"/>
      <c r="P340" s="63"/>
      <c r="Q340" s="63"/>
      <c r="R340" s="63"/>
      <c r="S340" s="63"/>
      <c r="T340" s="4"/>
    </row>
    <row r="341" spans="1:20" x14ac:dyDescent="0.35">
      <c r="A341" s="4"/>
      <c r="B341" s="11" t="s">
        <v>8</v>
      </c>
      <c r="C341" s="8" t="s">
        <v>54</v>
      </c>
      <c r="D341" s="66" t="s">
        <v>51</v>
      </c>
      <c r="E341" s="63">
        <f>STDEVA(E228:E302)</f>
        <v>1.044806978164678</v>
      </c>
      <c r="F341" s="63">
        <f t="shared" ref="F341:N341" si="91">STDEVA(F228:F302)</f>
        <v>0.99525360071175961</v>
      </c>
      <c r="G341" s="63">
        <f t="shared" si="91"/>
        <v>1.0417621938179875</v>
      </c>
      <c r="H341" s="63">
        <f t="shared" si="91"/>
        <v>1.2947224823514523</v>
      </c>
      <c r="I341" s="63">
        <f t="shared" ref="I341:J341" si="92">STDEVA(I228:I302)</f>
        <v>0.84823717573937663</v>
      </c>
      <c r="J341" s="63">
        <f t="shared" si="92"/>
        <v>1.6654171892995506</v>
      </c>
      <c r="K341" s="63">
        <f t="shared" si="91"/>
        <v>3.6778407239864787E-2</v>
      </c>
      <c r="L341" s="63">
        <f t="shared" si="91"/>
        <v>4.9929932935372352E-2</v>
      </c>
      <c r="M341" s="63">
        <f t="shared" si="91"/>
        <v>7.1403622323206933E-2</v>
      </c>
      <c r="N341" s="63">
        <f t="shared" si="91"/>
        <v>4.6764237334854852E-2</v>
      </c>
      <c r="O341" s="63"/>
      <c r="P341" s="63"/>
      <c r="Q341" s="63"/>
      <c r="R341" s="63"/>
      <c r="S341" s="63"/>
      <c r="T341" s="4"/>
    </row>
    <row r="342" spans="1:20" x14ac:dyDescent="0.35">
      <c r="A342" s="4"/>
      <c r="B342" s="4"/>
      <c r="C342" s="4"/>
      <c r="D342" s="13"/>
      <c r="E342" s="13"/>
      <c r="F342" s="13"/>
      <c r="G342" s="13"/>
      <c r="H342" s="13"/>
      <c r="I342" s="13"/>
      <c r="J342" s="13"/>
      <c r="K342" s="13"/>
      <c r="L342" s="13"/>
      <c r="M342" s="13"/>
      <c r="N342" s="13"/>
      <c r="O342" s="13"/>
      <c r="P342" s="13"/>
      <c r="Q342" s="13"/>
      <c r="R342" s="13"/>
      <c r="S342" s="13"/>
      <c r="T342" s="4"/>
    </row>
    <row r="343" spans="1:20" x14ac:dyDescent="0.35">
      <c r="A343" s="4"/>
      <c r="B343" s="12" t="s">
        <v>7</v>
      </c>
      <c r="C343" s="8" t="s">
        <v>0</v>
      </c>
      <c r="D343" s="65" t="s">
        <v>50</v>
      </c>
      <c r="E343" s="60">
        <f t="shared" ref="E343:J343" si="93">MIN(E3:E77)</f>
        <v>5</v>
      </c>
      <c r="F343" s="60">
        <f t="shared" si="93"/>
        <v>3.9</v>
      </c>
      <c r="G343" s="60">
        <f t="shared" si="93"/>
        <v>3</v>
      </c>
      <c r="H343" s="60">
        <f t="shared" si="93"/>
        <v>13.899999999999999</v>
      </c>
      <c r="I343" s="60">
        <f t="shared" si="93"/>
        <v>1.9</v>
      </c>
      <c r="J343" s="60">
        <f t="shared" si="93"/>
        <v>16.5</v>
      </c>
      <c r="K343" s="60">
        <f t="shared" ref="K343:N343" si="94">MIN(K3:K77)</f>
        <v>0.3105590062111801</v>
      </c>
      <c r="L343" s="60">
        <f t="shared" si="94"/>
        <v>0.24096385542168672</v>
      </c>
      <c r="M343" s="60">
        <f t="shared" si="94"/>
        <v>0.29914529914529914</v>
      </c>
      <c r="N343" s="60">
        <f t="shared" si="94"/>
        <v>0.18181818181818182</v>
      </c>
      <c r="O343" s="60"/>
      <c r="P343" s="60"/>
      <c r="Q343" s="60"/>
      <c r="R343" s="60"/>
      <c r="S343" s="60"/>
      <c r="T343" s="4"/>
    </row>
    <row r="344" spans="1:20" x14ac:dyDescent="0.35">
      <c r="A344" s="4"/>
      <c r="B344" s="12" t="s">
        <v>7</v>
      </c>
      <c r="C344" s="9">
        <v>0.05</v>
      </c>
      <c r="D344" s="65" t="s">
        <v>50</v>
      </c>
      <c r="E344" s="60">
        <f t="shared" ref="E344:J344" si="95">PERCENTILE(E3:E77,0.05)</f>
        <v>5.2</v>
      </c>
      <c r="F344" s="60">
        <f t="shared" si="95"/>
        <v>4.38</v>
      </c>
      <c r="G344" s="60">
        <f t="shared" si="95"/>
        <v>3.3</v>
      </c>
      <c r="H344" s="60">
        <f t="shared" si="95"/>
        <v>15.07</v>
      </c>
      <c r="I344" s="60">
        <f t="shared" si="95"/>
        <v>2.4700000000000002</v>
      </c>
      <c r="J344" s="60">
        <f t="shared" si="95"/>
        <v>18.04</v>
      </c>
      <c r="K344" s="60">
        <f t="shared" ref="K344:N344" si="96">PERCENTILE(K3:K77,0.05)</f>
        <v>0.32151197308529589</v>
      </c>
      <c r="L344" s="60">
        <f t="shared" si="96"/>
        <v>0.25706588842743294</v>
      </c>
      <c r="M344" s="60">
        <f t="shared" si="96"/>
        <v>0.32038834951456308</v>
      </c>
      <c r="N344" s="60">
        <f t="shared" si="96"/>
        <v>0.19963855421686746</v>
      </c>
      <c r="O344" s="60"/>
      <c r="P344" s="60"/>
      <c r="Q344" s="60"/>
      <c r="R344" s="60"/>
      <c r="S344" s="60"/>
      <c r="T344" s="4"/>
    </row>
    <row r="345" spans="1:20" x14ac:dyDescent="0.35">
      <c r="A345" s="4"/>
      <c r="B345" s="12" t="s">
        <v>7</v>
      </c>
      <c r="C345" s="9">
        <v>0.95</v>
      </c>
      <c r="D345" s="65" t="s">
        <v>50</v>
      </c>
      <c r="E345" s="60">
        <f t="shared" ref="E345:J345" si="97">PERCENTILE(E3:E77,0.95)</f>
        <v>7</v>
      </c>
      <c r="F345" s="60">
        <f t="shared" si="97"/>
        <v>7.3</v>
      </c>
      <c r="G345" s="60">
        <f t="shared" si="97"/>
        <v>6.2299999999999995</v>
      </c>
      <c r="H345" s="60">
        <f t="shared" si="97"/>
        <v>18.579999999999998</v>
      </c>
      <c r="I345" s="60">
        <f t="shared" si="97"/>
        <v>4.7299999999999995</v>
      </c>
      <c r="J345" s="60">
        <f t="shared" si="97"/>
        <v>22.359999999999996</v>
      </c>
      <c r="K345" s="60">
        <f t="shared" ref="K345:N345" si="98">PERCENTILE(K3:K77,0.95)</f>
        <v>0.4067213687150838</v>
      </c>
      <c r="L345" s="60">
        <f t="shared" si="98"/>
        <v>0.4288974078130704</v>
      </c>
      <c r="M345" s="60">
        <f t="shared" si="98"/>
        <v>0.57142857142857151</v>
      </c>
      <c r="N345" s="60">
        <f t="shared" si="98"/>
        <v>0.36143396226415092</v>
      </c>
      <c r="O345" s="60"/>
      <c r="P345" s="60"/>
      <c r="Q345" s="60"/>
      <c r="R345" s="60"/>
      <c r="S345" s="60"/>
      <c r="T345" s="4"/>
    </row>
    <row r="346" spans="1:20" x14ac:dyDescent="0.35">
      <c r="A346" s="4"/>
      <c r="B346" s="12" t="s">
        <v>7</v>
      </c>
      <c r="C346" s="8" t="s">
        <v>3</v>
      </c>
      <c r="D346" s="65" t="s">
        <v>50</v>
      </c>
      <c r="E346" s="60">
        <f t="shared" ref="E346:J346" si="99">MAX(E3:E77)</f>
        <v>7.5</v>
      </c>
      <c r="F346" s="60">
        <f t="shared" si="99"/>
        <v>8.1999999999999993</v>
      </c>
      <c r="G346" s="60">
        <f t="shared" si="99"/>
        <v>7</v>
      </c>
      <c r="H346" s="60">
        <f t="shared" si="99"/>
        <v>19.2</v>
      </c>
      <c r="I346" s="60">
        <f t="shared" si="99"/>
        <v>4.9000000000000004</v>
      </c>
      <c r="J346" s="60">
        <f t="shared" si="99"/>
        <v>23.3</v>
      </c>
      <c r="K346" s="60">
        <f t="shared" ref="K346:N346" si="100">MAX(K3:K77)</f>
        <v>0.42682926829268297</v>
      </c>
      <c r="L346" s="60">
        <f t="shared" si="100"/>
        <v>0.45751633986928103</v>
      </c>
      <c r="M346" s="60">
        <f t="shared" si="100"/>
        <v>0.60869565217391308</v>
      </c>
      <c r="N346" s="60">
        <f t="shared" si="100"/>
        <v>0.39548022598870058</v>
      </c>
      <c r="O346" s="60"/>
      <c r="P346" s="60"/>
      <c r="Q346" s="60"/>
      <c r="R346" s="60"/>
      <c r="S346" s="60"/>
      <c r="T346" s="4"/>
    </row>
    <row r="347" spans="1:20" x14ac:dyDescent="0.35">
      <c r="A347" s="4"/>
      <c r="B347" s="12" t="s">
        <v>7</v>
      </c>
      <c r="C347" s="8" t="s">
        <v>34</v>
      </c>
      <c r="D347" s="65" t="s">
        <v>50</v>
      </c>
      <c r="E347" s="60">
        <f>AVERAGE(E3:E77)</f>
        <v>6.110666666666666</v>
      </c>
      <c r="F347" s="60">
        <f t="shared" ref="F347:N347" si="101">AVERAGE(F3:F77)</f>
        <v>5.8386666666666676</v>
      </c>
      <c r="G347" s="60">
        <f t="shared" si="101"/>
        <v>4.738666666666667</v>
      </c>
      <c r="H347" s="60">
        <f t="shared" si="101"/>
        <v>16.687999999999999</v>
      </c>
      <c r="I347" s="60">
        <f t="shared" ref="I347:J347" si="102">AVERAGE(I3:I77)</f>
        <v>3.4506666666666659</v>
      </c>
      <c r="J347" s="60">
        <f t="shared" si="102"/>
        <v>20.138666666666666</v>
      </c>
      <c r="K347" s="60">
        <f t="shared" si="101"/>
        <v>0.36656107913845903</v>
      </c>
      <c r="L347" s="60">
        <f t="shared" si="101"/>
        <v>0.35024051612866208</v>
      </c>
      <c r="M347" s="60">
        <f t="shared" si="101"/>
        <v>0.44728410528383705</v>
      </c>
      <c r="N347" s="60">
        <f t="shared" si="101"/>
        <v>0.28319840473287883</v>
      </c>
      <c r="O347" s="60"/>
      <c r="P347" s="60"/>
      <c r="Q347" s="60"/>
      <c r="R347" s="60"/>
      <c r="S347" s="60"/>
      <c r="T347" s="4"/>
    </row>
    <row r="348" spans="1:20" x14ac:dyDescent="0.35">
      <c r="A348" s="4"/>
      <c r="B348" s="12" t="s">
        <v>7</v>
      </c>
      <c r="C348" s="8" t="s">
        <v>54</v>
      </c>
      <c r="D348" s="65" t="s">
        <v>50</v>
      </c>
      <c r="E348" s="60">
        <f>STDEVA(E3:E77)</f>
        <v>0.56222851306288346</v>
      </c>
      <c r="F348" s="60">
        <f t="shared" ref="F348:N348" si="103">STDEVA(F3:F77)</f>
        <v>0.91369362263071074</v>
      </c>
      <c r="G348" s="60">
        <f t="shared" si="103"/>
        <v>0.96575042007439782</v>
      </c>
      <c r="H348" s="60">
        <f t="shared" si="103"/>
        <v>1.1333948049041798</v>
      </c>
      <c r="I348" s="60">
        <f t="shared" ref="I348:J348" si="104">STDEVA(I3:I77)</f>
        <v>0.73565072009887345</v>
      </c>
      <c r="J348" s="60">
        <f t="shared" si="104"/>
        <v>1.4995398693665403</v>
      </c>
      <c r="K348" s="60">
        <f t="shared" si="103"/>
        <v>2.8475339057264633E-2</v>
      </c>
      <c r="L348" s="60">
        <f t="shared" si="103"/>
        <v>5.2120173076514724E-2</v>
      </c>
      <c r="M348" s="60">
        <f t="shared" si="103"/>
        <v>7.7267197176099561E-2</v>
      </c>
      <c r="N348" s="60">
        <f t="shared" si="103"/>
        <v>4.9756563052592795E-2</v>
      </c>
      <c r="O348" s="60"/>
      <c r="P348" s="60"/>
      <c r="Q348" s="60"/>
      <c r="R348" s="60"/>
      <c r="S348" s="60"/>
      <c r="T348" s="4"/>
    </row>
    <row r="349" spans="1:20" x14ac:dyDescent="0.35">
      <c r="A349" s="4"/>
      <c r="B349" s="12" t="s">
        <v>7</v>
      </c>
      <c r="C349" s="8" t="s">
        <v>0</v>
      </c>
      <c r="D349" s="66" t="s">
        <v>51</v>
      </c>
      <c r="E349" s="62">
        <f t="shared" ref="E349:J349" si="105">MIN(E78:E152)</f>
        <v>5.7</v>
      </c>
      <c r="F349" s="62">
        <f t="shared" si="105"/>
        <v>4</v>
      </c>
      <c r="G349" s="62">
        <f t="shared" si="105"/>
        <v>2.7</v>
      </c>
      <c r="H349" s="62">
        <f t="shared" si="105"/>
        <v>14.8</v>
      </c>
      <c r="I349" s="62">
        <f t="shared" si="105"/>
        <v>1.8</v>
      </c>
      <c r="J349" s="62">
        <f t="shared" si="105"/>
        <v>18.3</v>
      </c>
      <c r="K349" s="62">
        <f t="shared" ref="K349:N349" si="106">MIN(K78:K152)</f>
        <v>0.27391304347826084</v>
      </c>
      <c r="L349" s="62">
        <f t="shared" si="106"/>
        <v>0.21857923497267762</v>
      </c>
      <c r="M349" s="62">
        <f t="shared" si="106"/>
        <v>0.25233644859813087</v>
      </c>
      <c r="N349" s="62">
        <f t="shared" si="106"/>
        <v>0.15048543689320387</v>
      </c>
      <c r="O349" s="62"/>
      <c r="P349" s="62"/>
      <c r="Q349" s="62"/>
      <c r="R349" s="62"/>
      <c r="S349" s="62"/>
      <c r="T349" s="4"/>
    </row>
    <row r="350" spans="1:20" x14ac:dyDescent="0.35">
      <c r="A350" s="4"/>
      <c r="B350" s="12" t="s">
        <v>7</v>
      </c>
      <c r="C350" s="9">
        <v>0.05</v>
      </c>
      <c r="D350" s="66" t="s">
        <v>51</v>
      </c>
      <c r="E350" s="62">
        <f t="shared" ref="E350:J350" si="107">PERCENTILE(E78:E152,0.05)</f>
        <v>6.04</v>
      </c>
      <c r="F350" s="62">
        <f t="shared" si="107"/>
        <v>4.9000000000000004</v>
      </c>
      <c r="G350" s="62">
        <f t="shared" si="107"/>
        <v>3.64</v>
      </c>
      <c r="H350" s="62">
        <f t="shared" si="107"/>
        <v>17.27</v>
      </c>
      <c r="I350" s="62">
        <f t="shared" si="107"/>
        <v>2.21</v>
      </c>
      <c r="J350" s="62">
        <f t="shared" si="107"/>
        <v>20.04</v>
      </c>
      <c r="K350" s="62">
        <f t="shared" ref="K350:N350" si="108">PERCENTILE(K78:K152,0.05)</f>
        <v>0.34533102766798418</v>
      </c>
      <c r="L350" s="62">
        <f t="shared" si="108"/>
        <v>0.25296582849774341</v>
      </c>
      <c r="M350" s="62">
        <f t="shared" si="108"/>
        <v>0.31202731092436975</v>
      </c>
      <c r="N350" s="62">
        <f t="shared" si="108"/>
        <v>0.18883333333333335</v>
      </c>
      <c r="O350" s="62"/>
      <c r="P350" s="62"/>
      <c r="Q350" s="62"/>
      <c r="R350" s="62"/>
      <c r="S350" s="62"/>
      <c r="T350" s="4"/>
    </row>
    <row r="351" spans="1:20" x14ac:dyDescent="0.35">
      <c r="A351" s="4"/>
      <c r="B351" s="12" t="s">
        <v>7</v>
      </c>
      <c r="C351" s="9">
        <v>0.95</v>
      </c>
      <c r="D351" s="66" t="s">
        <v>51</v>
      </c>
      <c r="E351" s="62">
        <f t="shared" ref="E351:J351" si="109">PERCENTILE(E78:E152,0.95)</f>
        <v>9</v>
      </c>
      <c r="F351" s="62">
        <f t="shared" si="109"/>
        <v>8</v>
      </c>
      <c r="G351" s="62">
        <f t="shared" si="109"/>
        <v>7.0299999999999994</v>
      </c>
      <c r="H351" s="62">
        <f t="shared" si="109"/>
        <v>21</v>
      </c>
      <c r="I351" s="62">
        <f t="shared" si="109"/>
        <v>4.83</v>
      </c>
      <c r="J351" s="62">
        <f t="shared" si="109"/>
        <v>25.029999999999998</v>
      </c>
      <c r="K351" s="62">
        <f t="shared" ref="K351:N351" si="110">PERCENTILE(K78:K152,0.95)</f>
        <v>0.43520408163265306</v>
      </c>
      <c r="L351" s="62">
        <f t="shared" si="110"/>
        <v>0.40936363636363637</v>
      </c>
      <c r="M351" s="62">
        <f t="shared" si="110"/>
        <v>0.58721438988818664</v>
      </c>
      <c r="N351" s="62">
        <f t="shared" si="110"/>
        <v>0.36154992548435172</v>
      </c>
      <c r="O351" s="62"/>
      <c r="P351" s="62"/>
      <c r="Q351" s="62"/>
      <c r="R351" s="62"/>
      <c r="S351" s="62"/>
      <c r="T351" s="4"/>
    </row>
    <row r="352" spans="1:20" x14ac:dyDescent="0.35">
      <c r="A352" s="4"/>
      <c r="B352" s="12" t="s">
        <v>7</v>
      </c>
      <c r="C352" s="8" t="s">
        <v>3</v>
      </c>
      <c r="D352" s="66" t="s">
        <v>51</v>
      </c>
      <c r="E352" s="62">
        <f t="shared" ref="E352:J352" si="111">MAX(E78:E152)</f>
        <v>9.5</v>
      </c>
      <c r="F352" s="62">
        <f t="shared" si="111"/>
        <v>8.8000000000000007</v>
      </c>
      <c r="G352" s="62">
        <f t="shared" si="111"/>
        <v>9.1</v>
      </c>
      <c r="H352" s="62">
        <f t="shared" si="111"/>
        <v>23</v>
      </c>
      <c r="I352" s="62">
        <f t="shared" si="111"/>
        <v>6.3</v>
      </c>
      <c r="J352" s="62">
        <f t="shared" si="111"/>
        <v>25.7</v>
      </c>
      <c r="K352" s="62">
        <f t="shared" ref="K352:N352" si="112">MAX(K78:K152)</f>
        <v>0.46116504854368928</v>
      </c>
      <c r="L352" s="62">
        <f t="shared" si="112"/>
        <v>0.45714285714285713</v>
      </c>
      <c r="M352" s="62">
        <f t="shared" si="112"/>
        <v>0.62264150943396224</v>
      </c>
      <c r="N352" s="62">
        <f t="shared" si="112"/>
        <v>0.39565217391304347</v>
      </c>
      <c r="O352" s="62"/>
      <c r="P352" s="62"/>
      <c r="Q352" s="62"/>
      <c r="R352" s="62"/>
      <c r="S352" s="62"/>
      <c r="T352" s="4"/>
    </row>
    <row r="353" spans="1:20" x14ac:dyDescent="0.35">
      <c r="A353" s="4"/>
      <c r="B353" s="12" t="s">
        <v>7</v>
      </c>
      <c r="C353" s="8" t="s">
        <v>34</v>
      </c>
      <c r="D353" s="66" t="s">
        <v>51</v>
      </c>
      <c r="E353" s="62">
        <f>AVERAGE(E78:E152)</f>
        <v>7.3693333333333353</v>
      </c>
      <c r="F353" s="62">
        <f t="shared" ref="F353:N353" si="113">AVERAGE(F78:F152)</f>
        <v>6.125333333333332</v>
      </c>
      <c r="G353" s="62">
        <f t="shared" si="113"/>
        <v>5.3599999999999994</v>
      </c>
      <c r="H353" s="62">
        <f t="shared" si="113"/>
        <v>18.85466666666666</v>
      </c>
      <c r="I353" s="62">
        <f t="shared" ref="I353:J353" si="114">AVERAGE(I78:I152)</f>
        <v>3.6159999999999997</v>
      </c>
      <c r="J353" s="62">
        <f t="shared" si="114"/>
        <v>22.470666666666656</v>
      </c>
      <c r="K353" s="62">
        <f t="shared" si="113"/>
        <v>0.39039250723508945</v>
      </c>
      <c r="L353" s="62">
        <f t="shared" si="113"/>
        <v>0.32507127307325573</v>
      </c>
      <c r="M353" s="62">
        <f t="shared" si="113"/>
        <v>0.46586512674172675</v>
      </c>
      <c r="N353" s="62">
        <f t="shared" si="113"/>
        <v>0.28453621969165466</v>
      </c>
      <c r="O353" s="62"/>
      <c r="P353" s="62"/>
      <c r="Q353" s="62"/>
      <c r="R353" s="62"/>
      <c r="S353" s="62"/>
      <c r="T353" s="4"/>
    </row>
    <row r="354" spans="1:20" x14ac:dyDescent="0.35">
      <c r="A354" s="4"/>
      <c r="B354" s="12" t="s">
        <v>7</v>
      </c>
      <c r="C354" s="8" t="s">
        <v>54</v>
      </c>
      <c r="D354" s="66" t="s">
        <v>51</v>
      </c>
      <c r="E354" s="62">
        <f>STDEVA(E78:E152)</f>
        <v>0.87810812197236632</v>
      </c>
      <c r="F354" s="62">
        <f t="shared" ref="F354:N354" si="115">STDEVA(F78:F152)</f>
        <v>1.0229915501663356</v>
      </c>
      <c r="G354" s="62">
        <f t="shared" si="115"/>
        <v>1.1198455491959902</v>
      </c>
      <c r="H354" s="62">
        <f t="shared" si="115"/>
        <v>1.3044925836894972</v>
      </c>
      <c r="I354" s="62">
        <f t="shared" ref="I354:J354" si="116">STDEVA(I78:I152)</f>
        <v>0.84230058190070944</v>
      </c>
      <c r="J354" s="62">
        <f t="shared" si="116"/>
        <v>1.5941424309295857</v>
      </c>
      <c r="K354" s="62">
        <f t="shared" si="115"/>
        <v>3.1498822974932908E-2</v>
      </c>
      <c r="L354" s="62">
        <f t="shared" si="115"/>
        <v>5.0228290130580111E-2</v>
      </c>
      <c r="M354" s="62">
        <f t="shared" si="115"/>
        <v>8.424901245498996E-2</v>
      </c>
      <c r="N354" s="62">
        <f t="shared" si="115"/>
        <v>5.5849322588645244E-2</v>
      </c>
      <c r="O354" s="62"/>
      <c r="P354" s="62"/>
      <c r="Q354" s="62"/>
      <c r="R354" s="62"/>
      <c r="S354" s="62"/>
      <c r="T354" s="4"/>
    </row>
    <row r="355" spans="1:20" x14ac:dyDescent="0.35">
      <c r="A355" s="4"/>
      <c r="B355" s="4"/>
      <c r="C355" s="4"/>
      <c r="D355" s="13"/>
      <c r="E355" s="13"/>
      <c r="F355" s="13"/>
      <c r="G355" s="13"/>
      <c r="H355" s="13"/>
      <c r="I355" s="13"/>
      <c r="J355" s="13"/>
      <c r="K355" s="13"/>
      <c r="L355" s="13"/>
      <c r="M355" s="13"/>
      <c r="N355" s="13"/>
      <c r="O355" s="13"/>
      <c r="P355" s="13"/>
      <c r="Q355" s="13"/>
      <c r="R355" s="13"/>
      <c r="S355" s="13"/>
      <c r="T355" s="4"/>
    </row>
    <row r="356" spans="1:20" x14ac:dyDescent="0.35">
      <c r="A356" s="4"/>
      <c r="B356" s="11" t="s">
        <v>8</v>
      </c>
      <c r="C356" s="8" t="s">
        <v>0</v>
      </c>
      <c r="D356" s="65" t="s">
        <v>50</v>
      </c>
      <c r="E356" s="61">
        <f t="shared" ref="E356:J356" si="117">MIN(E153:E227)</f>
        <v>5</v>
      </c>
      <c r="F356" s="61">
        <f t="shared" si="117"/>
        <v>5</v>
      </c>
      <c r="G356" s="61">
        <f t="shared" si="117"/>
        <v>3</v>
      </c>
      <c r="H356" s="61">
        <f t="shared" si="117"/>
        <v>14.5</v>
      </c>
      <c r="I356" s="61">
        <f t="shared" si="117"/>
        <v>1.5</v>
      </c>
      <c r="J356" s="61">
        <f t="shared" si="117"/>
        <v>17.2</v>
      </c>
      <c r="K356" s="61">
        <f t="shared" ref="K356:N356" si="118">MIN(K153:K227)</f>
        <v>0.31550802139037437</v>
      </c>
      <c r="L356" s="61">
        <f t="shared" si="118"/>
        <v>0.24630541871921183</v>
      </c>
      <c r="M356" s="61">
        <f t="shared" si="118"/>
        <v>0.3</v>
      </c>
      <c r="N356" s="61">
        <f t="shared" si="118"/>
        <v>0.19108280254777071</v>
      </c>
      <c r="O356" s="61"/>
      <c r="P356" s="61"/>
      <c r="Q356" s="61"/>
      <c r="R356" s="61"/>
      <c r="S356" s="61"/>
      <c r="T356" s="4"/>
    </row>
    <row r="357" spans="1:20" x14ac:dyDescent="0.35">
      <c r="A357" s="4"/>
      <c r="B357" s="11" t="s">
        <v>8</v>
      </c>
      <c r="C357" s="9">
        <v>0.05</v>
      </c>
      <c r="D357" s="65" t="s">
        <v>50</v>
      </c>
      <c r="E357" s="61">
        <f t="shared" ref="E357:J357" si="119">PERCENTILE(E153:E227,0.05)</f>
        <v>5.27</v>
      </c>
      <c r="F357" s="61">
        <f t="shared" si="119"/>
        <v>5.28</v>
      </c>
      <c r="G357" s="61">
        <f t="shared" si="119"/>
        <v>3.7</v>
      </c>
      <c r="H357" s="61">
        <f t="shared" si="119"/>
        <v>15.339999999999998</v>
      </c>
      <c r="I357" s="61">
        <f t="shared" si="119"/>
        <v>2.4</v>
      </c>
      <c r="J357" s="61">
        <f t="shared" si="119"/>
        <v>18.169999999999998</v>
      </c>
      <c r="K357" s="61">
        <f t="shared" ref="K357:N357" si="120">PERCENTILE(K153:K227,0.05)</f>
        <v>0.32423373093764157</v>
      </c>
      <c r="L357" s="61">
        <f t="shared" si="120"/>
        <v>0.27876480541455162</v>
      </c>
      <c r="M357" s="61">
        <f t="shared" si="120"/>
        <v>0.33515624999999993</v>
      </c>
      <c r="N357" s="61">
        <f t="shared" si="120"/>
        <v>0.2019174269367558</v>
      </c>
      <c r="O357" s="61"/>
      <c r="P357" s="61"/>
      <c r="Q357" s="61"/>
      <c r="R357" s="61"/>
      <c r="S357" s="61"/>
      <c r="T357" s="4"/>
    </row>
    <row r="358" spans="1:20" x14ac:dyDescent="0.35">
      <c r="A358" s="4"/>
      <c r="B358" s="11" t="s">
        <v>8</v>
      </c>
      <c r="C358" s="9">
        <v>0.95</v>
      </c>
      <c r="D358" s="65" t="s">
        <v>50</v>
      </c>
      <c r="E358" s="61">
        <f t="shared" ref="E358:J358" si="121">PERCENTILE(E153:E227,0.95)</f>
        <v>8.43</v>
      </c>
      <c r="F358" s="61">
        <f t="shared" si="121"/>
        <v>8.1499999999999986</v>
      </c>
      <c r="G358" s="61">
        <f t="shared" si="121"/>
        <v>6.3</v>
      </c>
      <c r="H358" s="61">
        <f t="shared" si="121"/>
        <v>20.8</v>
      </c>
      <c r="I358" s="61">
        <f t="shared" si="121"/>
        <v>4.0999999999999996</v>
      </c>
      <c r="J358" s="61">
        <f t="shared" si="121"/>
        <v>24.36</v>
      </c>
      <c r="K358" s="61">
        <f t="shared" ref="K358:N358" si="122">PERCENTILE(K153:K227,0.95)</f>
        <v>0.41967196719671973</v>
      </c>
      <c r="L358" s="61">
        <f t="shared" si="122"/>
        <v>0.41941923774954626</v>
      </c>
      <c r="M358" s="61">
        <f t="shared" si="122"/>
        <v>0.53110966246559466</v>
      </c>
      <c r="N358" s="61">
        <f t="shared" si="122"/>
        <v>0.33691583352708676</v>
      </c>
      <c r="O358" s="61"/>
      <c r="P358" s="61"/>
      <c r="Q358" s="61"/>
      <c r="R358" s="61"/>
      <c r="S358" s="61"/>
      <c r="T358" s="4"/>
    </row>
    <row r="359" spans="1:20" x14ac:dyDescent="0.35">
      <c r="A359" s="4"/>
      <c r="B359" s="11" t="s">
        <v>8</v>
      </c>
      <c r="C359" s="8" t="s">
        <v>3</v>
      </c>
      <c r="D359" s="65" t="s">
        <v>50</v>
      </c>
      <c r="E359" s="61">
        <f t="shared" ref="E359:J359" si="123">MAX(E153:E227)</f>
        <v>8.8000000000000007</v>
      </c>
      <c r="F359" s="61">
        <f t="shared" si="123"/>
        <v>9</v>
      </c>
      <c r="G359" s="61">
        <f t="shared" si="123"/>
        <v>6.7</v>
      </c>
      <c r="H359" s="61">
        <f t="shared" si="123"/>
        <v>22.3</v>
      </c>
      <c r="I359" s="61">
        <f t="shared" si="123"/>
        <v>4.8</v>
      </c>
      <c r="J359" s="61">
        <f t="shared" si="123"/>
        <v>25</v>
      </c>
      <c r="K359" s="61">
        <f t="shared" ref="K359:N359" si="124">MAX(K153:K227)</f>
        <v>0.43076923076923079</v>
      </c>
      <c r="L359" s="61">
        <f t="shared" si="124"/>
        <v>0.44585987261146498</v>
      </c>
      <c r="M359" s="61">
        <f t="shared" si="124"/>
        <v>0.57264957264957272</v>
      </c>
      <c r="N359" s="61">
        <f t="shared" si="124"/>
        <v>0.35483870967741937</v>
      </c>
      <c r="O359" s="61"/>
      <c r="P359" s="61"/>
      <c r="Q359" s="61"/>
      <c r="R359" s="61"/>
      <c r="S359" s="61"/>
      <c r="T359" s="4"/>
    </row>
    <row r="360" spans="1:20" x14ac:dyDescent="0.35">
      <c r="A360" s="4"/>
      <c r="B360" s="11" t="s">
        <v>8</v>
      </c>
      <c r="C360" s="8" t="s">
        <v>34</v>
      </c>
      <c r="D360" s="65" t="s">
        <v>50</v>
      </c>
      <c r="E360" s="61">
        <f>AVERAGE(E153:E227)</f>
        <v>6.9706666666666663</v>
      </c>
      <c r="F360" s="61">
        <f t="shared" ref="F360:N360" si="125">AVERAGE(F153:F227)</f>
        <v>6.5919999999999996</v>
      </c>
      <c r="G360" s="61">
        <f t="shared" si="125"/>
        <v>5.1000000000000014</v>
      </c>
      <c r="H360" s="61">
        <f t="shared" si="125"/>
        <v>18.662666666666667</v>
      </c>
      <c r="I360" s="61">
        <f t="shared" ref="I360:J360" si="126">AVERAGE(I153:I227)</f>
        <v>3.2866666666666662</v>
      </c>
      <c r="J360" s="61">
        <f t="shared" si="126"/>
        <v>21.949333333333332</v>
      </c>
      <c r="K360" s="61">
        <f t="shared" si="125"/>
        <v>0.37200328840135116</v>
      </c>
      <c r="L360" s="61">
        <f t="shared" si="125"/>
        <v>0.35431533259271386</v>
      </c>
      <c r="M360" s="61">
        <f t="shared" si="125"/>
        <v>0.43598701919975252</v>
      </c>
      <c r="N360" s="61">
        <f t="shared" si="125"/>
        <v>0.27368137900593492</v>
      </c>
      <c r="O360" s="61"/>
      <c r="P360" s="61"/>
      <c r="Q360" s="61"/>
      <c r="R360" s="61"/>
      <c r="S360" s="61"/>
      <c r="T360" s="4"/>
    </row>
    <row r="361" spans="1:20" x14ac:dyDescent="0.35">
      <c r="A361" s="4"/>
      <c r="B361" s="11" t="s">
        <v>8</v>
      </c>
      <c r="C361" s="8" t="s">
        <v>54</v>
      </c>
      <c r="D361" s="65" t="s">
        <v>50</v>
      </c>
      <c r="E361" s="61">
        <f>STDEVA(E153:E227)</f>
        <v>1.0463286307865221</v>
      </c>
      <c r="F361" s="61">
        <f t="shared" ref="F361:N361" si="127">STDEVA(F153:F227)</f>
        <v>0.91854173499026026</v>
      </c>
      <c r="G361" s="61">
        <f t="shared" si="127"/>
        <v>0.86945152018151106</v>
      </c>
      <c r="H361" s="61">
        <f t="shared" si="127"/>
        <v>1.6673958765119363</v>
      </c>
      <c r="I361" s="61">
        <f t="shared" ref="I361:J361" si="128">STDEVA(I153:I227)</f>
        <v>0.59396362918346912</v>
      </c>
      <c r="J361" s="61">
        <f t="shared" si="128"/>
        <v>1.8873958416461196</v>
      </c>
      <c r="K361" s="61">
        <f t="shared" si="127"/>
        <v>3.0294446973911336E-2</v>
      </c>
      <c r="L361" s="61">
        <f t="shared" si="127"/>
        <v>4.5527104335447904E-2</v>
      </c>
      <c r="M361" s="61">
        <f t="shared" si="127"/>
        <v>6.6372555592253607E-2</v>
      </c>
      <c r="N361" s="61">
        <f t="shared" si="127"/>
        <v>4.2838549392014022E-2</v>
      </c>
      <c r="O361" s="61"/>
      <c r="P361" s="61"/>
      <c r="Q361" s="61"/>
      <c r="R361" s="61"/>
      <c r="S361" s="61"/>
      <c r="T361" s="4"/>
    </row>
    <row r="362" spans="1:20" x14ac:dyDescent="0.35">
      <c r="A362" s="4"/>
      <c r="B362" s="11" t="s">
        <v>8</v>
      </c>
      <c r="C362" s="8" t="s">
        <v>0</v>
      </c>
      <c r="D362" s="66" t="s">
        <v>51</v>
      </c>
      <c r="E362" s="63">
        <f t="shared" ref="E362:J362" si="129">MIN(E228:E302)</f>
        <v>4.9000000000000004</v>
      </c>
      <c r="F362" s="63">
        <f t="shared" si="129"/>
        <v>4.8</v>
      </c>
      <c r="G362" s="63">
        <f t="shared" si="129"/>
        <v>3.8</v>
      </c>
      <c r="H362" s="63">
        <f t="shared" si="129"/>
        <v>18.200000000000003</v>
      </c>
      <c r="I362" s="63">
        <f t="shared" si="129"/>
        <v>2</v>
      </c>
      <c r="J362" s="63">
        <f t="shared" si="129"/>
        <v>20.8</v>
      </c>
      <c r="K362" s="63">
        <f t="shared" ref="K362:N362" si="130">MIN(K228:K302)</f>
        <v>0.26455026455026459</v>
      </c>
      <c r="L362" s="63">
        <f t="shared" si="130"/>
        <v>0.23474178403755869</v>
      </c>
      <c r="M362" s="63">
        <f t="shared" si="130"/>
        <v>0.31147540983606559</v>
      </c>
      <c r="N362" s="63">
        <f t="shared" si="130"/>
        <v>0.18061674008810569</v>
      </c>
      <c r="O362" s="63"/>
      <c r="P362" s="63"/>
      <c r="Q362" s="63"/>
      <c r="R362" s="63"/>
      <c r="S362" s="63"/>
      <c r="T362" s="4"/>
    </row>
    <row r="363" spans="1:20" x14ac:dyDescent="0.35">
      <c r="A363" s="4"/>
      <c r="B363" s="11" t="s">
        <v>8</v>
      </c>
      <c r="C363" s="9">
        <v>0.05</v>
      </c>
      <c r="D363" s="66" t="s">
        <v>51</v>
      </c>
      <c r="E363" s="63">
        <f t="shared" ref="E363:J363" si="131">PERCENTILE(E228:E302,0.05)</f>
        <v>5.41</v>
      </c>
      <c r="F363" s="63">
        <f t="shared" si="131"/>
        <v>5.5</v>
      </c>
      <c r="G363" s="63">
        <f t="shared" si="131"/>
        <v>4.4400000000000004</v>
      </c>
      <c r="H363" s="63">
        <f t="shared" si="131"/>
        <v>18.97</v>
      </c>
      <c r="I363" s="63">
        <f t="shared" si="131"/>
        <v>2.41</v>
      </c>
      <c r="J363" s="63">
        <f t="shared" si="131"/>
        <v>21.87</v>
      </c>
      <c r="K363" s="63">
        <f t="shared" ref="K363:N363" si="132">PERCENTILE(K228:K302,0.05)</f>
        <v>0.28650254668930392</v>
      </c>
      <c r="L363" s="63">
        <f t="shared" si="132"/>
        <v>0.2603490703609187</v>
      </c>
      <c r="M363" s="63">
        <f t="shared" si="132"/>
        <v>0.33591827257952167</v>
      </c>
      <c r="N363" s="63">
        <f t="shared" si="132"/>
        <v>0.20998978027593254</v>
      </c>
      <c r="O363" s="63"/>
      <c r="P363" s="63"/>
      <c r="Q363" s="63"/>
      <c r="R363" s="63"/>
      <c r="S363" s="63"/>
      <c r="T363" s="4"/>
    </row>
    <row r="364" spans="1:20" x14ac:dyDescent="0.35">
      <c r="A364" s="4"/>
      <c r="B364" s="11" t="s">
        <v>8</v>
      </c>
      <c r="C364" s="9">
        <v>0.95</v>
      </c>
      <c r="D364" s="66" t="s">
        <v>51</v>
      </c>
      <c r="E364" s="63">
        <f t="shared" ref="E364:J364" si="133">PERCENTILE(E228:E302,0.95)</f>
        <v>8.83</v>
      </c>
      <c r="F364" s="63">
        <f t="shared" si="133"/>
        <v>8.5</v>
      </c>
      <c r="G364" s="63">
        <f t="shared" si="133"/>
        <v>7.8</v>
      </c>
      <c r="H364" s="63">
        <f t="shared" si="133"/>
        <v>22.83</v>
      </c>
      <c r="I364" s="63">
        <f t="shared" si="133"/>
        <v>5.1099999999999985</v>
      </c>
      <c r="J364" s="63">
        <f t="shared" si="133"/>
        <v>27.529999999999998</v>
      </c>
      <c r="K364" s="63">
        <f t="shared" ref="K364:N364" si="134">PERCENTILE(K228:K302,0.95)</f>
        <v>0.41324033947273386</v>
      </c>
      <c r="L364" s="63">
        <f t="shared" si="134"/>
        <v>0.42087024491922881</v>
      </c>
      <c r="M364" s="63">
        <f t="shared" si="134"/>
        <v>0.58064777327935224</v>
      </c>
      <c r="N364" s="63">
        <f t="shared" si="134"/>
        <v>0.36803926915734936</v>
      </c>
      <c r="O364" s="63"/>
      <c r="P364" s="63"/>
      <c r="Q364" s="63"/>
      <c r="R364" s="63"/>
      <c r="S364" s="63"/>
      <c r="T364" s="4"/>
    </row>
    <row r="365" spans="1:20" x14ac:dyDescent="0.35">
      <c r="A365" s="4"/>
      <c r="B365" s="11" t="s">
        <v>8</v>
      </c>
      <c r="C365" s="8" t="s">
        <v>3</v>
      </c>
      <c r="D365" s="66" t="s">
        <v>51</v>
      </c>
      <c r="E365" s="63">
        <f t="shared" ref="E365:J365" si="135">MAX(E228:E302)</f>
        <v>10</v>
      </c>
      <c r="F365" s="63">
        <f t="shared" si="135"/>
        <v>9.8000000000000007</v>
      </c>
      <c r="G365" s="63">
        <f t="shared" si="135"/>
        <v>8.5</v>
      </c>
      <c r="H365" s="63">
        <f t="shared" si="135"/>
        <v>25.5</v>
      </c>
      <c r="I365" s="63">
        <f t="shared" si="135"/>
        <v>6.5</v>
      </c>
      <c r="J365" s="63">
        <f t="shared" si="135"/>
        <v>28</v>
      </c>
      <c r="K365" s="63">
        <f t="shared" ref="K365:N365" si="136">MAX(K228:K302)</f>
        <v>0.44052863436123341</v>
      </c>
      <c r="L365" s="63">
        <f t="shared" si="136"/>
        <v>0.43689320388349512</v>
      </c>
      <c r="M365" s="63">
        <f t="shared" si="136"/>
        <v>0.6</v>
      </c>
      <c r="N365" s="63">
        <f t="shared" si="136"/>
        <v>0.375</v>
      </c>
      <c r="O365" s="63"/>
      <c r="P365" s="63"/>
      <c r="Q365" s="63"/>
      <c r="R365" s="63"/>
      <c r="S365" s="63"/>
      <c r="T365" s="4"/>
    </row>
    <row r="366" spans="1:20" x14ac:dyDescent="0.35">
      <c r="A366" s="4"/>
      <c r="B366" s="11" t="s">
        <v>8</v>
      </c>
      <c r="C366" s="8" t="s">
        <v>34</v>
      </c>
      <c r="D366" s="66" t="s">
        <v>51</v>
      </c>
      <c r="E366" s="63">
        <f>AVERAGE(E228:E302)</f>
        <v>7.56</v>
      </c>
      <c r="F366" s="63">
        <f t="shared" ref="F366:N366" si="137">AVERAGE(F228:F302)</f>
        <v>7.2119999999999997</v>
      </c>
      <c r="G366" s="63">
        <f t="shared" si="137"/>
        <v>6.2013333333333334</v>
      </c>
      <c r="H366" s="63">
        <f t="shared" si="137"/>
        <v>20.97333333333334</v>
      </c>
      <c r="I366" s="63">
        <f t="shared" ref="I366:J366" si="138">AVERAGE(I228:I302)</f>
        <v>3.8093333333333326</v>
      </c>
      <c r="J366" s="63">
        <f t="shared" si="138"/>
        <v>24.782666666666664</v>
      </c>
      <c r="K366" s="63">
        <f t="shared" si="137"/>
        <v>0.35937679273607476</v>
      </c>
      <c r="L366" s="63">
        <f t="shared" si="137"/>
        <v>0.34480152735665615</v>
      </c>
      <c r="M366" s="63">
        <f t="shared" si="137"/>
        <v>0.4619518963193906</v>
      </c>
      <c r="N366" s="63">
        <f t="shared" si="137"/>
        <v>0.2958216799072691</v>
      </c>
      <c r="O366" s="63"/>
      <c r="P366" s="63"/>
      <c r="Q366" s="63"/>
      <c r="R366" s="63"/>
      <c r="S366" s="63"/>
      <c r="T366" s="4"/>
    </row>
    <row r="367" spans="1:20" x14ac:dyDescent="0.35">
      <c r="A367" s="4"/>
      <c r="B367" s="11" t="s">
        <v>8</v>
      </c>
      <c r="C367" s="8" t="s">
        <v>54</v>
      </c>
      <c r="D367" s="66" t="s">
        <v>51</v>
      </c>
      <c r="E367" s="63">
        <f>STDEVA(E228:E302)</f>
        <v>1.044806978164678</v>
      </c>
      <c r="F367" s="63">
        <f t="shared" ref="F367:N367" si="139">STDEVA(F228:F302)</f>
        <v>0.99525360071175961</v>
      </c>
      <c r="G367" s="63">
        <f t="shared" si="139"/>
        <v>1.0417621938179875</v>
      </c>
      <c r="H367" s="63">
        <f t="shared" si="139"/>
        <v>1.2947224823514523</v>
      </c>
      <c r="I367" s="63">
        <f t="shared" ref="I367:J367" si="140">STDEVA(I228:I302)</f>
        <v>0.84823717573937663</v>
      </c>
      <c r="J367" s="63">
        <f t="shared" si="140"/>
        <v>1.6654171892995506</v>
      </c>
      <c r="K367" s="63">
        <f t="shared" si="139"/>
        <v>3.6778407239864787E-2</v>
      </c>
      <c r="L367" s="63">
        <f t="shared" si="139"/>
        <v>4.9929932935372352E-2</v>
      </c>
      <c r="M367" s="63">
        <f t="shared" si="139"/>
        <v>7.1403622323206933E-2</v>
      </c>
      <c r="N367" s="63">
        <f t="shared" si="139"/>
        <v>4.6764237334854852E-2</v>
      </c>
      <c r="O367" s="63"/>
      <c r="P367" s="63"/>
      <c r="Q367" s="63"/>
      <c r="R367" s="63"/>
      <c r="S367" s="63"/>
      <c r="T367" s="4"/>
    </row>
    <row r="368" spans="1:20" x14ac:dyDescent="0.35">
      <c r="A368" s="4"/>
      <c r="B368" s="4"/>
      <c r="C368" s="4"/>
      <c r="D368" s="13"/>
      <c r="E368" s="13"/>
      <c r="F368" s="13"/>
      <c r="G368" s="13"/>
      <c r="H368" s="13"/>
      <c r="I368" s="13"/>
      <c r="J368" s="13"/>
      <c r="K368" s="13"/>
      <c r="L368" s="13"/>
      <c r="M368" s="13"/>
      <c r="N368" s="13"/>
      <c r="O368" s="13"/>
      <c r="P368" s="13"/>
      <c r="Q368" s="13"/>
      <c r="R368" s="13"/>
      <c r="S368" s="13"/>
      <c r="T368" s="4"/>
    </row>
    <row r="370" spans="2:25" x14ac:dyDescent="0.35">
      <c r="B370" s="115" t="s">
        <v>433</v>
      </c>
    </row>
    <row r="372" spans="2:25" ht="29" x14ac:dyDescent="0.35">
      <c r="D372" s="83" t="s">
        <v>423</v>
      </c>
      <c r="E372" s="130" t="s">
        <v>439</v>
      </c>
      <c r="F372" s="130" t="s">
        <v>440</v>
      </c>
      <c r="G372" s="130" t="s">
        <v>441</v>
      </c>
      <c r="H372" s="130" t="s">
        <v>442</v>
      </c>
      <c r="I372" s="130" t="s">
        <v>371</v>
      </c>
      <c r="J372" s="192" t="s">
        <v>466</v>
      </c>
      <c r="K372" s="130"/>
      <c r="L372" s="2"/>
      <c r="O372" s="3"/>
      <c r="Q372" s="167"/>
      <c r="R372" s="167"/>
      <c r="S372" s="167"/>
      <c r="T372" s="167"/>
      <c r="U372" s="167"/>
      <c r="V372" s="167"/>
      <c r="W372" s="167"/>
      <c r="X372" s="167"/>
      <c r="Y372" s="2"/>
    </row>
    <row r="373" spans="2:25" x14ac:dyDescent="0.35">
      <c r="D373" s="192" t="s">
        <v>435</v>
      </c>
      <c r="E373" s="120">
        <v>14711.202133333332</v>
      </c>
      <c r="F373" s="121">
        <v>1</v>
      </c>
      <c r="G373" s="120">
        <v>14711.202133333332</v>
      </c>
      <c r="H373" s="120">
        <v>17975.564679048552</v>
      </c>
      <c r="I373" s="122">
        <v>0</v>
      </c>
      <c r="J373" s="160">
        <f>40*I373</f>
        <v>0</v>
      </c>
      <c r="K373" s="130"/>
      <c r="L373" s="189"/>
      <c r="O373" s="3"/>
      <c r="Q373" s="167"/>
      <c r="R373" s="124" t="s">
        <v>50</v>
      </c>
      <c r="S373" s="124" t="s">
        <v>7</v>
      </c>
      <c r="T373" s="125"/>
      <c r="U373" s="122">
        <v>7.7392888747640498E-6</v>
      </c>
      <c r="V373" s="122">
        <v>7.7145961147051523E-6</v>
      </c>
      <c r="W373" s="122">
        <v>7.7145961147051523E-6</v>
      </c>
      <c r="X373" s="167"/>
      <c r="Y373" s="191"/>
    </row>
    <row r="374" spans="2:25" x14ac:dyDescent="0.35">
      <c r="D374" s="192" t="s">
        <v>436</v>
      </c>
      <c r="E374" s="120">
        <v>64.033200000000008</v>
      </c>
      <c r="F374" s="121">
        <v>1</v>
      </c>
      <c r="G374" s="120">
        <v>64.033200000000008</v>
      </c>
      <c r="H374" s="120">
        <v>78.241935483870989</v>
      </c>
      <c r="I374" s="122">
        <v>1.1102230246251565E-16</v>
      </c>
      <c r="J374" s="160">
        <f t="shared" ref="J374:J376" si="141">40*I374</f>
        <v>4.4408920985006262E-15</v>
      </c>
      <c r="K374" s="130"/>
      <c r="L374" s="189"/>
      <c r="O374" s="3"/>
      <c r="Q374" s="167"/>
      <c r="R374" s="124" t="s">
        <v>50</v>
      </c>
      <c r="S374" s="124" t="s">
        <v>8</v>
      </c>
      <c r="T374" s="122">
        <v>7.7392888747640498E-6</v>
      </c>
      <c r="U374" s="125"/>
      <c r="V374" s="122">
        <v>3.5119749682131385E-2</v>
      </c>
      <c r="W374" s="122">
        <v>4.0897241753634628E-4</v>
      </c>
      <c r="X374" s="167"/>
      <c r="Y374" s="191"/>
    </row>
    <row r="375" spans="2:25" x14ac:dyDescent="0.35">
      <c r="D375" s="192" t="s">
        <v>6</v>
      </c>
      <c r="E375" s="120">
        <v>20.698133333333374</v>
      </c>
      <c r="F375" s="121">
        <v>1</v>
      </c>
      <c r="G375" s="120">
        <v>20.698133333333374</v>
      </c>
      <c r="H375" s="120">
        <v>25.290974258716247</v>
      </c>
      <c r="I375" s="122">
        <v>8.5592987708604795E-7</v>
      </c>
      <c r="J375" s="160">
        <f t="shared" si="141"/>
        <v>3.4237195083441918E-5</v>
      </c>
      <c r="K375" s="130"/>
      <c r="L375" s="189"/>
      <c r="O375" s="3"/>
      <c r="Q375" s="167"/>
      <c r="R375" s="124" t="s">
        <v>51</v>
      </c>
      <c r="S375" s="124" t="s">
        <v>7</v>
      </c>
      <c r="T375" s="122">
        <v>7.7145961147051523E-6</v>
      </c>
      <c r="U375" s="122">
        <v>3.5119749682131385E-2</v>
      </c>
      <c r="V375" s="125"/>
      <c r="W375" s="125">
        <v>0.56889079643509377</v>
      </c>
      <c r="X375" s="167"/>
      <c r="Y375" s="191"/>
    </row>
    <row r="376" spans="2:25" x14ac:dyDescent="0.35">
      <c r="D376" s="192" t="s">
        <v>437</v>
      </c>
      <c r="E376" s="120">
        <v>8.400133333333363</v>
      </c>
      <c r="F376" s="121">
        <v>1</v>
      </c>
      <c r="G376" s="120">
        <v>8.400133333333363</v>
      </c>
      <c r="H376" s="120">
        <v>10.264092538286125</v>
      </c>
      <c r="I376" s="122">
        <v>1.5044459174476943E-3</v>
      </c>
      <c r="J376" s="193">
        <f t="shared" si="141"/>
        <v>6.0177836697907772E-2</v>
      </c>
      <c r="K376" s="130"/>
      <c r="L376" s="190"/>
      <c r="O376" s="3"/>
      <c r="Q376" s="167"/>
      <c r="R376" s="124" t="s">
        <v>51</v>
      </c>
      <c r="S376" s="124" t="s">
        <v>8</v>
      </c>
      <c r="T376" s="122">
        <v>7.7145961147051523E-6</v>
      </c>
      <c r="U376" s="122">
        <v>4.0897241753634628E-4</v>
      </c>
      <c r="V376" s="125">
        <v>0.56889079643509377</v>
      </c>
      <c r="W376" s="125"/>
      <c r="X376" s="167"/>
      <c r="Y376" s="191"/>
    </row>
    <row r="377" spans="2:25" x14ac:dyDescent="0.35">
      <c r="D377" s="192" t="s">
        <v>438</v>
      </c>
      <c r="E377" s="123">
        <v>242.24639999999997</v>
      </c>
      <c r="F377" s="124">
        <v>296</v>
      </c>
      <c r="G377" s="123">
        <v>0.81839999999999991</v>
      </c>
      <c r="H377" s="123"/>
      <c r="I377" s="125"/>
      <c r="J377" s="125"/>
      <c r="K377" s="130"/>
      <c r="L377" s="3" t="s">
        <v>444</v>
      </c>
      <c r="M377" s="3" t="s">
        <v>445</v>
      </c>
      <c r="N377" s="3" t="s">
        <v>446</v>
      </c>
      <c r="O377" s="3" t="s">
        <v>445</v>
      </c>
      <c r="Q377" s="167"/>
      <c r="R377" s="167"/>
      <c r="S377" s="167"/>
      <c r="T377" s="167"/>
      <c r="U377" s="167"/>
      <c r="V377" s="167"/>
      <c r="W377" s="167"/>
      <c r="X377" s="167"/>
    </row>
    <row r="378" spans="2:25" x14ac:dyDescent="0.35">
      <c r="D378" s="192"/>
      <c r="E378" s="130"/>
      <c r="F378" s="130"/>
      <c r="G378" s="130"/>
      <c r="H378" s="130"/>
      <c r="I378" s="130"/>
      <c r="J378" s="130"/>
      <c r="K378" s="130"/>
      <c r="O378" s="3"/>
      <c r="Q378"/>
      <c r="R378"/>
      <c r="S378"/>
    </row>
    <row r="379" spans="2:25" x14ac:dyDescent="0.35">
      <c r="D379" s="2"/>
      <c r="J379" s="107"/>
      <c r="K379" s="80"/>
      <c r="O379" s="3"/>
      <c r="Q379"/>
      <c r="R379"/>
      <c r="S379"/>
    </row>
    <row r="380" spans="2:25" ht="29" x14ac:dyDescent="0.35">
      <c r="D380" s="83" t="s">
        <v>424</v>
      </c>
      <c r="E380" s="130" t="s">
        <v>439</v>
      </c>
      <c r="F380" s="130" t="s">
        <v>440</v>
      </c>
      <c r="G380" s="130" t="s">
        <v>441</v>
      </c>
      <c r="H380" s="130" t="s">
        <v>442</v>
      </c>
      <c r="I380" s="130" t="s">
        <v>371</v>
      </c>
      <c r="J380" s="192" t="s">
        <v>466</v>
      </c>
      <c r="K380" s="130"/>
      <c r="L380" s="2"/>
      <c r="O380" s="3"/>
      <c r="Q380" s="167"/>
      <c r="R380" s="167"/>
      <c r="S380" s="167"/>
      <c r="T380" s="167"/>
      <c r="U380" s="167"/>
      <c r="V380" s="167"/>
      <c r="W380" s="167"/>
      <c r="X380" s="167"/>
    </row>
    <row r="381" spans="2:25" x14ac:dyDescent="0.35">
      <c r="D381" s="192" t="s">
        <v>435</v>
      </c>
      <c r="E381" s="120">
        <v>12449.809200000003</v>
      </c>
      <c r="F381" s="121">
        <v>1</v>
      </c>
      <c r="G381" s="120">
        <v>12449.809200000003</v>
      </c>
      <c r="H381" s="120">
        <v>13402.757320008774</v>
      </c>
      <c r="I381" s="122">
        <v>0</v>
      </c>
      <c r="J381" s="160">
        <f>40*I381</f>
        <v>0</v>
      </c>
      <c r="K381" s="130"/>
      <c r="L381" s="189"/>
      <c r="O381" s="3"/>
      <c r="Q381" s="167"/>
      <c r="R381" s="124" t="s">
        <v>50</v>
      </c>
      <c r="S381" s="124" t="s">
        <v>7</v>
      </c>
      <c r="T381" s="125"/>
      <c r="U381" s="122">
        <v>1.7198861790412856E-5</v>
      </c>
      <c r="V381" s="125">
        <v>0.26314020127608906</v>
      </c>
      <c r="W381" s="122">
        <v>7.7145961147051523E-6</v>
      </c>
      <c r="X381" s="167"/>
    </row>
    <row r="382" spans="2:25" x14ac:dyDescent="0.35">
      <c r="D382" s="192" t="s">
        <v>436</v>
      </c>
      <c r="E382" s="120">
        <v>15.413333333333322</v>
      </c>
      <c r="F382" s="121">
        <v>1</v>
      </c>
      <c r="G382" s="120">
        <v>15.413333333333322</v>
      </c>
      <c r="H382" s="120">
        <v>16.59311904627971</v>
      </c>
      <c r="I382" s="122">
        <v>5.9528584795631723E-5</v>
      </c>
      <c r="J382" s="160">
        <f t="shared" ref="J382:J384" si="142">40*I382</f>
        <v>2.3811433918252689E-3</v>
      </c>
      <c r="K382" s="130"/>
      <c r="L382" s="189"/>
      <c r="O382" s="3"/>
      <c r="Q382" s="167"/>
      <c r="R382" s="124" t="s">
        <v>50</v>
      </c>
      <c r="S382" s="124" t="s">
        <v>8</v>
      </c>
      <c r="T382" s="122">
        <v>1.7198861790412856E-5</v>
      </c>
      <c r="U382" s="125"/>
      <c r="V382" s="122">
        <v>1.600881728295378E-2</v>
      </c>
      <c r="W382" s="122">
        <v>4.9641698063418449E-4</v>
      </c>
      <c r="X382" s="167"/>
    </row>
    <row r="383" spans="2:25" x14ac:dyDescent="0.35">
      <c r="D383" s="192" t="s">
        <v>6</v>
      </c>
      <c r="E383" s="120">
        <v>63.480000000000153</v>
      </c>
      <c r="F383" s="121">
        <v>1</v>
      </c>
      <c r="G383" s="120">
        <v>63.480000000000153</v>
      </c>
      <c r="H383" s="120">
        <v>68.338961746832126</v>
      </c>
      <c r="I383" s="122">
        <v>4.6629367034256575E-15</v>
      </c>
      <c r="J383" s="160">
        <f t="shared" si="142"/>
        <v>1.865174681370263E-13</v>
      </c>
      <c r="K383" s="130"/>
      <c r="L383" s="189"/>
      <c r="O383" s="3"/>
      <c r="Q383" s="167"/>
      <c r="R383" s="124" t="s">
        <v>51</v>
      </c>
      <c r="S383" s="124" t="s">
        <v>7</v>
      </c>
      <c r="T383" s="125">
        <v>0.26314020127608906</v>
      </c>
      <c r="U383" s="122">
        <v>1.600881728295378E-2</v>
      </c>
      <c r="V383" s="125"/>
      <c r="W383" s="122">
        <v>7.7146052668286558E-6</v>
      </c>
      <c r="X383" s="167"/>
    </row>
    <row r="384" spans="2:25" x14ac:dyDescent="0.35">
      <c r="D384" s="192" t="s">
        <v>437</v>
      </c>
      <c r="E384" s="123">
        <v>2.0833333333333135</v>
      </c>
      <c r="F384" s="124">
        <v>1</v>
      </c>
      <c r="G384" s="123">
        <v>2.0833333333333135</v>
      </c>
      <c r="H384" s="123">
        <v>2.2427983139975622</v>
      </c>
      <c r="I384" s="125">
        <v>0.13530344418949924</v>
      </c>
      <c r="J384" s="160">
        <f t="shared" si="142"/>
        <v>5.4121377675799698</v>
      </c>
      <c r="K384" s="130"/>
      <c r="L384" s="190"/>
      <c r="O384" s="3"/>
      <c r="Q384" s="167"/>
      <c r="R384" s="124" t="s">
        <v>51</v>
      </c>
      <c r="S384" s="124" t="s">
        <v>8</v>
      </c>
      <c r="T384" s="122">
        <v>7.7145961147051523E-6</v>
      </c>
      <c r="U384" s="122">
        <v>4.9641698063418449E-4</v>
      </c>
      <c r="V384" s="122">
        <v>7.7146052668286558E-6</v>
      </c>
      <c r="W384" s="125"/>
      <c r="X384" s="167"/>
    </row>
    <row r="385" spans="4:24" x14ac:dyDescent="0.35">
      <c r="D385" s="192" t="s">
        <v>438</v>
      </c>
      <c r="E385" s="123">
        <v>274.95413333333329</v>
      </c>
      <c r="F385" s="124">
        <v>296</v>
      </c>
      <c r="G385" s="123">
        <v>0.92889909909909896</v>
      </c>
      <c r="H385" s="123"/>
      <c r="I385" s="125"/>
      <c r="J385" s="125"/>
      <c r="K385" s="130"/>
      <c r="L385" s="3" t="s">
        <v>444</v>
      </c>
      <c r="M385" s="3" t="s">
        <v>444</v>
      </c>
      <c r="N385" s="3" t="s">
        <v>446</v>
      </c>
      <c r="O385" s="3" t="s">
        <v>445</v>
      </c>
      <c r="Q385" s="167"/>
      <c r="R385" s="167"/>
      <c r="S385" s="167"/>
      <c r="T385" s="167"/>
      <c r="U385" s="167"/>
      <c r="V385" s="167"/>
      <c r="W385" s="167"/>
      <c r="X385" s="167"/>
    </row>
    <row r="386" spans="4:24" x14ac:dyDescent="0.35">
      <c r="D386" s="192"/>
      <c r="E386" s="130"/>
      <c r="F386" s="130"/>
      <c r="G386" s="130"/>
      <c r="H386" s="130"/>
      <c r="I386" s="130"/>
      <c r="J386" s="130"/>
      <c r="K386" s="130"/>
      <c r="O386" s="3"/>
      <c r="Q386"/>
      <c r="R386"/>
      <c r="S386"/>
    </row>
    <row r="387" spans="4:24" x14ac:dyDescent="0.35">
      <c r="D387" s="2"/>
      <c r="J387" s="107"/>
      <c r="K387" s="80"/>
      <c r="O387" s="3"/>
      <c r="Q387"/>
      <c r="R387"/>
      <c r="S387"/>
    </row>
    <row r="388" spans="4:24" ht="29" x14ac:dyDescent="0.35">
      <c r="D388" s="83" t="s">
        <v>425</v>
      </c>
      <c r="E388" s="130" t="s">
        <v>439</v>
      </c>
      <c r="F388" s="130" t="s">
        <v>440</v>
      </c>
      <c r="G388" s="130" t="s">
        <v>441</v>
      </c>
      <c r="H388" s="130" t="s">
        <v>442</v>
      </c>
      <c r="I388" s="130" t="s">
        <v>371</v>
      </c>
      <c r="J388" s="192" t="s">
        <v>466</v>
      </c>
      <c r="K388" s="130"/>
      <c r="L388" s="2"/>
      <c r="O388" s="3"/>
      <c r="Q388" s="167"/>
      <c r="R388" s="167"/>
      <c r="S388" s="167"/>
      <c r="T388" s="167"/>
      <c r="U388" s="167"/>
      <c r="V388" s="167"/>
      <c r="W388" s="167"/>
      <c r="X388" s="167"/>
    </row>
    <row r="389" spans="4:24" x14ac:dyDescent="0.35">
      <c r="D389" s="192" t="s">
        <v>435</v>
      </c>
      <c r="E389" s="126">
        <v>8586.7499999999982</v>
      </c>
      <c r="F389" s="121">
        <v>1</v>
      </c>
      <c r="G389" s="126">
        <v>8586.7499999999982</v>
      </c>
      <c r="H389" s="126">
        <v>8527.1826358930484</v>
      </c>
      <c r="I389" s="122">
        <v>0</v>
      </c>
      <c r="J389" s="160">
        <f>40*I389</f>
        <v>0</v>
      </c>
      <c r="K389" s="130"/>
      <c r="L389" s="189"/>
      <c r="O389" s="3"/>
      <c r="Q389" s="167"/>
      <c r="R389" s="124" t="s">
        <v>50</v>
      </c>
      <c r="S389" s="124" t="s">
        <v>7</v>
      </c>
      <c r="T389" s="125"/>
      <c r="U389" s="125">
        <v>0.12182260744441453</v>
      </c>
      <c r="V389" s="122">
        <v>8.7998265230626593E-4</v>
      </c>
      <c r="W389" s="122">
        <v>7.7145961147051523E-6</v>
      </c>
      <c r="X389" s="167"/>
    </row>
    <row r="390" spans="4:24" x14ac:dyDescent="0.35">
      <c r="D390" s="192" t="s">
        <v>436</v>
      </c>
      <c r="E390" s="126">
        <v>55.642133333333419</v>
      </c>
      <c r="F390" s="121">
        <v>1</v>
      </c>
      <c r="G390" s="126">
        <v>55.642133333333419</v>
      </c>
      <c r="H390" s="126">
        <v>55.256136860167885</v>
      </c>
      <c r="I390" s="122">
        <v>1.145195049900849E-12</v>
      </c>
      <c r="J390" s="160">
        <f t="shared" ref="J390:J392" si="143">40*I390</f>
        <v>4.5807801996033959E-11</v>
      </c>
      <c r="K390" s="130"/>
      <c r="L390" s="189"/>
      <c r="O390" s="3"/>
      <c r="Q390" s="167"/>
      <c r="R390" s="124" t="s">
        <v>50</v>
      </c>
      <c r="S390" s="124" t="s">
        <v>8</v>
      </c>
      <c r="T390" s="125">
        <v>0.12182260744441453</v>
      </c>
      <c r="U390" s="125"/>
      <c r="V390" s="125">
        <v>0.38623349684652841</v>
      </c>
      <c r="W390" s="122">
        <v>7.7146360396573854E-6</v>
      </c>
      <c r="X390" s="167"/>
    </row>
    <row r="391" spans="4:24" x14ac:dyDescent="0.35">
      <c r="D391" s="192" t="s">
        <v>6</v>
      </c>
      <c r="E391" s="126">
        <v>27.120133333333342</v>
      </c>
      <c r="F391" s="121">
        <v>1</v>
      </c>
      <c r="G391" s="126">
        <v>27.120133333333342</v>
      </c>
      <c r="H391" s="126">
        <v>26.93199755939143</v>
      </c>
      <c r="I391" s="122">
        <v>3.9202954260630918E-7</v>
      </c>
      <c r="J391" s="160">
        <f t="shared" si="143"/>
        <v>1.5681181704252367E-5</v>
      </c>
      <c r="K391" s="130"/>
      <c r="L391" s="189"/>
      <c r="O391" s="3"/>
      <c r="Q391" s="167"/>
      <c r="R391" s="124" t="s">
        <v>51</v>
      </c>
      <c r="S391" s="124" t="s">
        <v>7</v>
      </c>
      <c r="T391" s="122">
        <v>8.7998265230626593E-4</v>
      </c>
      <c r="U391" s="125">
        <v>0.38623349684652841</v>
      </c>
      <c r="V391" s="125"/>
      <c r="W391" s="122">
        <v>9.2154552281398239E-6</v>
      </c>
      <c r="X391" s="167"/>
    </row>
    <row r="392" spans="4:24" x14ac:dyDescent="0.35">
      <c r="D392" s="192" t="s">
        <v>437</v>
      </c>
      <c r="E392" s="126">
        <v>4.3199999999999763</v>
      </c>
      <c r="F392" s="121">
        <v>1</v>
      </c>
      <c r="G392" s="126">
        <v>4.3199999999999763</v>
      </c>
      <c r="H392" s="126">
        <v>4.2900316169747308</v>
      </c>
      <c r="I392" s="122">
        <v>3.9202722214188412E-2</v>
      </c>
      <c r="J392" s="193">
        <f t="shared" si="143"/>
        <v>1.5681088885675365</v>
      </c>
      <c r="K392" s="130"/>
      <c r="L392" s="190"/>
      <c r="O392" s="3"/>
      <c r="Q392" s="167"/>
      <c r="R392" s="124" t="s">
        <v>51</v>
      </c>
      <c r="S392" s="124" t="s">
        <v>8</v>
      </c>
      <c r="T392" s="122">
        <v>7.7145961147051523E-6</v>
      </c>
      <c r="U392" s="122">
        <v>7.7146360396573854E-6</v>
      </c>
      <c r="V392" s="122">
        <v>9.2154552281398239E-6</v>
      </c>
      <c r="W392" s="125"/>
      <c r="X392" s="167"/>
    </row>
    <row r="393" spans="4:24" x14ac:dyDescent="0.35">
      <c r="D393" s="192" t="s">
        <v>438</v>
      </c>
      <c r="E393" s="127">
        <v>298.06773333333336</v>
      </c>
      <c r="F393" s="124">
        <v>296</v>
      </c>
      <c r="G393" s="127">
        <v>1.0069855855855856</v>
      </c>
      <c r="H393" s="127"/>
      <c r="I393" s="125"/>
      <c r="J393" s="125"/>
      <c r="K393" s="130"/>
      <c r="L393" s="3" t="s">
        <v>444</v>
      </c>
      <c r="M393" s="3" t="s">
        <v>447</v>
      </c>
      <c r="N393" s="3" t="s">
        <v>446</v>
      </c>
      <c r="O393" s="3" t="s">
        <v>445</v>
      </c>
      <c r="Q393" s="167"/>
      <c r="R393" s="167"/>
      <c r="S393" s="167"/>
      <c r="T393" s="167"/>
      <c r="U393" s="167"/>
      <c r="V393" s="167"/>
      <c r="W393" s="167"/>
      <c r="X393" s="167"/>
    </row>
    <row r="394" spans="4:24" x14ac:dyDescent="0.35">
      <c r="D394" s="192"/>
      <c r="E394" s="130"/>
      <c r="F394" s="130"/>
      <c r="G394" s="130"/>
      <c r="H394" s="130"/>
      <c r="I394" s="130"/>
      <c r="J394" s="130"/>
      <c r="K394" s="130"/>
      <c r="O394" s="3"/>
      <c r="Q394"/>
      <c r="R394"/>
      <c r="S394"/>
    </row>
    <row r="395" spans="4:24" x14ac:dyDescent="0.35">
      <c r="D395" s="2"/>
      <c r="J395" s="107"/>
      <c r="K395" s="80"/>
      <c r="O395" s="3"/>
      <c r="Q395"/>
      <c r="R395"/>
      <c r="S395"/>
    </row>
    <row r="396" spans="4:24" ht="29" x14ac:dyDescent="0.35">
      <c r="D396" s="84" t="s">
        <v>53</v>
      </c>
      <c r="E396" s="130" t="s">
        <v>439</v>
      </c>
      <c r="F396" s="130" t="s">
        <v>440</v>
      </c>
      <c r="G396" s="130" t="s">
        <v>441</v>
      </c>
      <c r="H396" s="130" t="s">
        <v>442</v>
      </c>
      <c r="I396" s="130" t="s">
        <v>371</v>
      </c>
      <c r="J396" s="192" t="s">
        <v>466</v>
      </c>
      <c r="K396" s="130"/>
      <c r="L396" s="2"/>
      <c r="O396" s="3"/>
      <c r="Q396" s="167"/>
      <c r="R396" s="167"/>
      <c r="S396" s="167"/>
      <c r="T396" s="167"/>
      <c r="U396" s="167"/>
      <c r="V396" s="167"/>
      <c r="W396" s="167"/>
      <c r="X396" s="167"/>
    </row>
    <row r="397" spans="4:24" x14ac:dyDescent="0.35">
      <c r="D397" s="192" t="s">
        <v>435</v>
      </c>
      <c r="E397" s="128">
        <v>105971.84853333331</v>
      </c>
      <c r="F397" s="121">
        <v>1</v>
      </c>
      <c r="G397" s="128">
        <v>105971.84853333331</v>
      </c>
      <c r="H397" s="120">
        <v>56952.678311029944</v>
      </c>
      <c r="I397" s="122">
        <v>0</v>
      </c>
      <c r="J397" s="160">
        <f>40*I397</f>
        <v>0</v>
      </c>
      <c r="K397" s="130"/>
      <c r="L397" s="189"/>
      <c r="O397" s="3"/>
      <c r="Q397" s="167"/>
      <c r="R397" s="124" t="s">
        <v>50</v>
      </c>
      <c r="S397" s="124" t="s">
        <v>7</v>
      </c>
      <c r="T397" s="125"/>
      <c r="U397" s="122">
        <v>7.7145961147051523E-6</v>
      </c>
      <c r="V397" s="122">
        <v>7.7145961147051523E-6</v>
      </c>
      <c r="W397" s="122">
        <v>7.7145961147051523E-6</v>
      </c>
      <c r="X397" s="167"/>
    </row>
    <row r="398" spans="4:24" x14ac:dyDescent="0.35">
      <c r="D398" s="192" t="s">
        <v>436</v>
      </c>
      <c r="E398" s="128">
        <v>375.87213333333347</v>
      </c>
      <c r="F398" s="121">
        <v>1</v>
      </c>
      <c r="G398" s="128">
        <v>375.87213333333347</v>
      </c>
      <c r="H398" s="120">
        <v>202.00576843840162</v>
      </c>
      <c r="I398" s="122">
        <v>0</v>
      </c>
      <c r="J398" s="160">
        <f t="shared" ref="J398:J400" si="144">40*I398</f>
        <v>0</v>
      </c>
      <c r="K398" s="130"/>
      <c r="L398" s="189"/>
      <c r="O398" s="3"/>
      <c r="Q398" s="167"/>
      <c r="R398" s="124" t="s">
        <v>50</v>
      </c>
      <c r="S398" s="124" t="s">
        <v>8</v>
      </c>
      <c r="T398" s="122">
        <v>7.7145961147051523E-6</v>
      </c>
      <c r="U398" s="125"/>
      <c r="V398" s="125">
        <v>0.8244651230389185</v>
      </c>
      <c r="W398" s="122">
        <v>7.7145961147051523E-6</v>
      </c>
      <c r="X398" s="167"/>
    </row>
    <row r="399" spans="4:24" x14ac:dyDescent="0.35">
      <c r="D399" s="192" t="s">
        <v>6</v>
      </c>
      <c r="E399" s="128">
        <v>314.16333333333347</v>
      </c>
      <c r="F399" s="121">
        <v>1</v>
      </c>
      <c r="G399" s="128">
        <v>314.16333333333347</v>
      </c>
      <c r="H399" s="120">
        <v>168.84147543039384</v>
      </c>
      <c r="I399" s="122">
        <v>0</v>
      </c>
      <c r="J399" s="160">
        <f t="shared" si="144"/>
        <v>0</v>
      </c>
      <c r="K399" s="130"/>
      <c r="L399" s="189"/>
      <c r="O399" s="3"/>
      <c r="Q399" s="167"/>
      <c r="R399" s="124" t="s">
        <v>51</v>
      </c>
      <c r="S399" s="124" t="s">
        <v>7</v>
      </c>
      <c r="T399" s="122">
        <v>7.7145961147051523E-6</v>
      </c>
      <c r="U399" s="125">
        <v>0.8244651230389185</v>
      </c>
      <c r="V399" s="125"/>
      <c r="W399" s="122">
        <v>7.7145961147051523E-6</v>
      </c>
      <c r="X399" s="167"/>
    </row>
    <row r="400" spans="4:24" x14ac:dyDescent="0.35">
      <c r="D400" s="192" t="s">
        <v>437</v>
      </c>
      <c r="E400" s="129">
        <v>0.38879999999997683</v>
      </c>
      <c r="F400" s="124">
        <v>1</v>
      </c>
      <c r="G400" s="129">
        <v>0.38879999999997683</v>
      </c>
      <c r="H400" s="123">
        <v>0.20895361960551256</v>
      </c>
      <c r="I400" s="125">
        <v>0.64792408240645449</v>
      </c>
      <c r="J400" s="193">
        <f t="shared" si="144"/>
        <v>25.916963296258182</v>
      </c>
      <c r="K400" s="130"/>
      <c r="L400" s="190"/>
      <c r="O400" s="3"/>
      <c r="Q400" s="167"/>
      <c r="R400" s="124" t="s">
        <v>51</v>
      </c>
      <c r="S400" s="124" t="s">
        <v>8</v>
      </c>
      <c r="T400" s="122">
        <v>7.7145961147051523E-6</v>
      </c>
      <c r="U400" s="122">
        <v>7.7145961147051523E-6</v>
      </c>
      <c r="V400" s="122">
        <v>7.7145961147051523E-6</v>
      </c>
      <c r="W400" s="125"/>
      <c r="X400" s="167"/>
    </row>
    <row r="401" spans="4:24" x14ac:dyDescent="0.35">
      <c r="D401" s="192" t="s">
        <v>438</v>
      </c>
      <c r="E401" s="129">
        <v>550.76719999999943</v>
      </c>
      <c r="F401" s="124">
        <v>296</v>
      </c>
      <c r="G401" s="129">
        <v>1.860699999999998</v>
      </c>
      <c r="H401" s="123"/>
      <c r="I401" s="125"/>
      <c r="J401" s="125"/>
      <c r="K401" s="130"/>
      <c r="L401" s="3" t="s">
        <v>444</v>
      </c>
      <c r="M401" s="3" t="s">
        <v>446</v>
      </c>
      <c r="N401" s="3" t="s">
        <v>446</v>
      </c>
      <c r="O401" s="3" t="s">
        <v>445</v>
      </c>
      <c r="Q401" s="167"/>
      <c r="R401" s="167"/>
      <c r="S401" s="167"/>
      <c r="T401" s="167"/>
      <c r="U401" s="167"/>
      <c r="V401" s="167"/>
      <c r="W401" s="167"/>
      <c r="X401" s="167"/>
    </row>
    <row r="402" spans="4:24" x14ac:dyDescent="0.35">
      <c r="D402" s="192"/>
      <c r="E402" s="130"/>
      <c r="F402" s="130"/>
      <c r="G402" s="130"/>
      <c r="H402" s="130"/>
      <c r="I402" s="130"/>
      <c r="J402" s="130"/>
      <c r="K402" s="130"/>
      <c r="O402" s="3"/>
      <c r="Q402"/>
      <c r="R402"/>
      <c r="S402"/>
    </row>
    <row r="403" spans="4:24" x14ac:dyDescent="0.35">
      <c r="D403" s="2"/>
      <c r="J403" s="107"/>
      <c r="K403" s="80"/>
      <c r="O403" s="3"/>
      <c r="Q403"/>
      <c r="R403"/>
      <c r="S403"/>
    </row>
    <row r="404" spans="4:24" ht="29" x14ac:dyDescent="0.35">
      <c r="D404" s="85" t="s">
        <v>336</v>
      </c>
      <c r="E404" s="130" t="s">
        <v>439</v>
      </c>
      <c r="F404" s="130" t="s">
        <v>440</v>
      </c>
      <c r="G404" s="130" t="s">
        <v>441</v>
      </c>
      <c r="H404" s="130" t="s">
        <v>442</v>
      </c>
      <c r="I404" s="130" t="s">
        <v>371</v>
      </c>
      <c r="J404" s="192" t="s">
        <v>466</v>
      </c>
      <c r="K404" s="130"/>
      <c r="L404" s="2"/>
      <c r="O404" s="3"/>
      <c r="Q404" s="167"/>
      <c r="R404" s="167"/>
      <c r="S404" s="167"/>
      <c r="T404" s="167"/>
      <c r="U404" s="167"/>
      <c r="V404" s="167"/>
      <c r="W404" s="167"/>
      <c r="X404" s="167"/>
    </row>
    <row r="405" spans="4:24" x14ac:dyDescent="0.35">
      <c r="D405" s="192" t="s">
        <v>435</v>
      </c>
      <c r="E405" s="126">
        <v>3760.8961333333323</v>
      </c>
      <c r="F405" s="121">
        <v>1</v>
      </c>
      <c r="G405" s="126">
        <v>3760.8961333333323</v>
      </c>
      <c r="H405" s="126">
        <v>6476.0652540492893</v>
      </c>
      <c r="I405" s="122">
        <v>0</v>
      </c>
      <c r="J405" s="160">
        <f>40*I405</f>
        <v>0</v>
      </c>
      <c r="K405" s="130"/>
      <c r="L405" s="189"/>
      <c r="O405" s="3"/>
      <c r="Q405" s="167"/>
      <c r="R405" s="124" t="s">
        <v>50</v>
      </c>
      <c r="S405" s="124" t="s">
        <v>7</v>
      </c>
      <c r="T405" s="125"/>
      <c r="U405" s="125">
        <v>0.55147675922885164</v>
      </c>
      <c r="V405" s="125">
        <v>0.5446313735917454</v>
      </c>
      <c r="W405" s="122">
        <v>2.0614173188795659E-2</v>
      </c>
      <c r="X405" s="167"/>
    </row>
    <row r="406" spans="4:24" x14ac:dyDescent="0.35">
      <c r="D406" s="192" t="s">
        <v>436</v>
      </c>
      <c r="E406" s="126">
        <v>8.8752000000000173</v>
      </c>
      <c r="F406" s="121">
        <v>1</v>
      </c>
      <c r="G406" s="126">
        <v>8.8752000000000173</v>
      </c>
      <c r="H406" s="126">
        <v>15.282627412471584</v>
      </c>
      <c r="I406" s="122">
        <v>1.1480637616290146E-4</v>
      </c>
      <c r="J406" s="198">
        <f t="shared" ref="J406:J408" si="145">40*I406</f>
        <v>4.5922550465160583E-3</v>
      </c>
      <c r="K406" s="130"/>
      <c r="L406" s="189"/>
      <c r="O406" s="3"/>
      <c r="Q406" s="167"/>
      <c r="R406" s="124" t="s">
        <v>50</v>
      </c>
      <c r="S406" s="124" t="s">
        <v>8</v>
      </c>
      <c r="T406" s="125">
        <v>0.55147675922885164</v>
      </c>
      <c r="U406" s="125"/>
      <c r="V406" s="122">
        <v>4.0582028367216805E-2</v>
      </c>
      <c r="W406" s="122">
        <v>1.6175165028398109E-4</v>
      </c>
      <c r="X406" s="167"/>
    </row>
    <row r="407" spans="4:24" x14ac:dyDescent="0.35">
      <c r="D407" s="192" t="s">
        <v>6</v>
      </c>
      <c r="E407" s="127">
        <v>1.6133333333336632E-2</v>
      </c>
      <c r="F407" s="124">
        <v>1</v>
      </c>
      <c r="G407" s="127">
        <v>1.6133333333336632E-2</v>
      </c>
      <c r="H407" s="127">
        <v>2.7780751110351481E-2</v>
      </c>
      <c r="I407" s="125">
        <v>0.8677391155457076</v>
      </c>
      <c r="J407" s="193">
        <f t="shared" si="145"/>
        <v>34.709564621828306</v>
      </c>
      <c r="K407" s="130"/>
      <c r="L407" s="190"/>
      <c r="O407" s="3"/>
      <c r="Q407" s="167"/>
      <c r="R407" s="124" t="s">
        <v>51</v>
      </c>
      <c r="S407" s="124" t="s">
        <v>7</v>
      </c>
      <c r="T407" s="125">
        <v>0.5446313735917454</v>
      </c>
      <c r="U407" s="122">
        <v>4.0582028367216805E-2</v>
      </c>
      <c r="V407" s="125"/>
      <c r="W407" s="125">
        <v>0.40547271886722003</v>
      </c>
      <c r="X407" s="167"/>
    </row>
    <row r="408" spans="4:24" x14ac:dyDescent="0.35">
      <c r="D408" s="192" t="s">
        <v>437</v>
      </c>
      <c r="E408" s="126">
        <v>2.3941333333333463</v>
      </c>
      <c r="F408" s="121">
        <v>1</v>
      </c>
      <c r="G408" s="126">
        <v>2.3941333333333463</v>
      </c>
      <c r="H408" s="126">
        <v>4.1225716275815865</v>
      </c>
      <c r="I408" s="122">
        <v>4.3208523824663336E-2</v>
      </c>
      <c r="J408" s="193">
        <f t="shared" si="145"/>
        <v>1.7283409529865335</v>
      </c>
      <c r="K408" s="130"/>
      <c r="L408" s="190"/>
      <c r="O408" s="3"/>
      <c r="Q408" s="167"/>
      <c r="R408" s="124" t="s">
        <v>51</v>
      </c>
      <c r="S408" s="124" t="s">
        <v>8</v>
      </c>
      <c r="T408" s="122">
        <v>2.0614173188795659E-2</v>
      </c>
      <c r="U408" s="122">
        <v>1.6175165028398109E-4</v>
      </c>
      <c r="V408" s="125">
        <v>0.40547271886722003</v>
      </c>
      <c r="W408" s="125"/>
      <c r="X408" s="167"/>
    </row>
    <row r="409" spans="4:24" x14ac:dyDescent="0.35">
      <c r="D409" s="192" t="s">
        <v>438</v>
      </c>
      <c r="E409" s="127">
        <v>171.89840000000001</v>
      </c>
      <c r="F409" s="124">
        <v>296</v>
      </c>
      <c r="G409" s="127">
        <v>0.58073783783783783</v>
      </c>
      <c r="H409" s="127"/>
      <c r="I409" s="125"/>
      <c r="J409" s="125"/>
      <c r="K409" s="130"/>
      <c r="L409" s="3" t="s">
        <v>444</v>
      </c>
      <c r="M409" s="3" t="s">
        <v>447</v>
      </c>
      <c r="N409" s="3" t="s">
        <v>444</v>
      </c>
      <c r="O409" s="3" t="s">
        <v>446</v>
      </c>
      <c r="Q409" s="167"/>
      <c r="R409" s="167"/>
      <c r="S409" s="167"/>
      <c r="T409" s="167"/>
      <c r="U409" s="167"/>
      <c r="V409" s="167"/>
      <c r="W409" s="167"/>
      <c r="X409" s="167"/>
    </row>
    <row r="410" spans="4:24" x14ac:dyDescent="0.35">
      <c r="D410" s="192"/>
      <c r="E410" s="130"/>
      <c r="F410" s="130"/>
      <c r="G410" s="130"/>
      <c r="H410" s="130"/>
      <c r="I410" s="130"/>
      <c r="J410" s="130"/>
      <c r="K410" s="130"/>
      <c r="O410" s="3"/>
      <c r="Q410"/>
      <c r="R410"/>
      <c r="S410"/>
    </row>
    <row r="411" spans="4:24" x14ac:dyDescent="0.35">
      <c r="D411" s="169"/>
      <c r="J411" s="107"/>
      <c r="K411" s="80"/>
      <c r="O411" s="3"/>
      <c r="Q411"/>
      <c r="R411"/>
      <c r="S411"/>
    </row>
    <row r="412" spans="4:24" ht="29" x14ac:dyDescent="0.35">
      <c r="D412" s="85" t="s">
        <v>337</v>
      </c>
      <c r="E412" s="130" t="s">
        <v>439</v>
      </c>
      <c r="F412" s="130" t="s">
        <v>440</v>
      </c>
      <c r="G412" s="130" t="s">
        <v>441</v>
      </c>
      <c r="H412" s="130" t="s">
        <v>442</v>
      </c>
      <c r="I412" s="130" t="s">
        <v>371</v>
      </c>
      <c r="J412" s="192" t="s">
        <v>466</v>
      </c>
      <c r="K412" s="130"/>
      <c r="L412" s="2"/>
      <c r="O412" s="3"/>
      <c r="Q412" s="167"/>
      <c r="R412" s="167"/>
      <c r="S412" s="167"/>
      <c r="T412" s="167"/>
      <c r="U412" s="167"/>
      <c r="V412" s="167"/>
      <c r="W412" s="167"/>
      <c r="X412" s="167"/>
    </row>
    <row r="413" spans="4:24" x14ac:dyDescent="0.35">
      <c r="D413" s="192" t="s">
        <v>435</v>
      </c>
      <c r="E413" s="128">
        <v>149660.1345333333</v>
      </c>
      <c r="F413" s="121">
        <v>1</v>
      </c>
      <c r="G413" s="128">
        <v>149660.1345333333</v>
      </c>
      <c r="H413" s="120">
        <v>53806.57721465842</v>
      </c>
      <c r="I413" s="122">
        <v>0</v>
      </c>
      <c r="J413" s="160">
        <f>40*I413</f>
        <v>0</v>
      </c>
      <c r="K413" s="130"/>
      <c r="L413" s="189"/>
      <c r="O413" s="3"/>
      <c r="Q413" s="167"/>
      <c r="R413" s="124" t="s">
        <v>50</v>
      </c>
      <c r="S413" s="124" t="s">
        <v>7</v>
      </c>
      <c r="T413" s="125"/>
      <c r="U413" s="122">
        <v>7.7146663853833175E-6</v>
      </c>
      <c r="V413" s="122">
        <v>7.7145961147051523E-6</v>
      </c>
      <c r="W413" s="122">
        <v>7.7145961147051523E-6</v>
      </c>
      <c r="X413" s="167"/>
    </row>
    <row r="414" spans="4:24" x14ac:dyDescent="0.35">
      <c r="D414" s="192" t="s">
        <v>436</v>
      </c>
      <c r="E414" s="128">
        <v>500.26253333333284</v>
      </c>
      <c r="F414" s="121">
        <v>1</v>
      </c>
      <c r="G414" s="128">
        <v>500.26253333333284</v>
      </c>
      <c r="H414" s="120">
        <v>179.8569452802769</v>
      </c>
      <c r="I414" s="122">
        <v>0</v>
      </c>
      <c r="J414" s="160">
        <f t="shared" ref="J414:J416" si="146">40*I414</f>
        <v>0</v>
      </c>
      <c r="K414" s="130"/>
      <c r="L414" s="189"/>
      <c r="O414" s="3"/>
      <c r="Q414" s="167"/>
      <c r="R414" s="124" t="s">
        <v>50</v>
      </c>
      <c r="S414" s="124" t="s">
        <v>8</v>
      </c>
      <c r="T414" s="122">
        <v>7.7146663853833175E-6</v>
      </c>
      <c r="U414" s="125"/>
      <c r="V414" s="125">
        <v>0.22195469391525058</v>
      </c>
      <c r="W414" s="122">
        <v>7.7145961147051523E-6</v>
      </c>
      <c r="X414" s="167"/>
    </row>
    <row r="415" spans="4:24" x14ac:dyDescent="0.35">
      <c r="D415" s="192" t="s">
        <v>6</v>
      </c>
      <c r="E415" s="128">
        <v>318.68213333333392</v>
      </c>
      <c r="F415" s="121">
        <v>1</v>
      </c>
      <c r="G415" s="128">
        <v>318.68213333333392</v>
      </c>
      <c r="H415" s="120">
        <v>114.57423092395366</v>
      </c>
      <c r="I415" s="122">
        <v>0</v>
      </c>
      <c r="J415" s="160">
        <f t="shared" si="146"/>
        <v>0</v>
      </c>
      <c r="K415" s="130"/>
      <c r="L415" s="189"/>
      <c r="O415" s="3"/>
      <c r="Q415" s="167"/>
      <c r="R415" s="124" t="s">
        <v>51</v>
      </c>
      <c r="S415" s="124" t="s">
        <v>7</v>
      </c>
      <c r="T415" s="122">
        <v>7.7145961147051523E-6</v>
      </c>
      <c r="U415" s="125">
        <v>0.22195469391525058</v>
      </c>
      <c r="V415" s="125"/>
      <c r="W415" s="122">
        <v>7.7145961147051523E-6</v>
      </c>
      <c r="X415" s="167"/>
    </row>
    <row r="416" spans="4:24" x14ac:dyDescent="0.35">
      <c r="D416" s="192" t="s">
        <v>437</v>
      </c>
      <c r="E416" s="129">
        <v>4.7125333333333135</v>
      </c>
      <c r="F416" s="124">
        <v>1</v>
      </c>
      <c r="G416" s="129">
        <v>4.7125333333333135</v>
      </c>
      <c r="H416" s="123">
        <v>1.6942740928792552</v>
      </c>
      <c r="I416" s="125">
        <v>0.19405062060954259</v>
      </c>
      <c r="J416" s="193">
        <f t="shared" si="146"/>
        <v>7.7620248243817036</v>
      </c>
      <c r="K416" s="130"/>
      <c r="L416" s="190"/>
      <c r="O416" s="3"/>
      <c r="Q416" s="167"/>
      <c r="R416" s="124" t="s">
        <v>51</v>
      </c>
      <c r="S416" s="124" t="s">
        <v>8</v>
      </c>
      <c r="T416" s="122">
        <v>7.7145961147051523E-6</v>
      </c>
      <c r="U416" s="122">
        <v>7.7145961147051523E-6</v>
      </c>
      <c r="V416" s="122">
        <v>7.7145961147051523E-6</v>
      </c>
      <c r="W416" s="125"/>
      <c r="X416" s="167"/>
    </row>
    <row r="417" spans="3:24" x14ac:dyDescent="0.35">
      <c r="D417" s="192" t="s">
        <v>438</v>
      </c>
      <c r="E417" s="129">
        <v>823.30826666666792</v>
      </c>
      <c r="F417" s="124">
        <v>296</v>
      </c>
      <c r="G417" s="129">
        <v>2.7814468468468512</v>
      </c>
      <c r="H417" s="123"/>
      <c r="I417" s="125"/>
      <c r="J417" s="125"/>
      <c r="K417" s="130"/>
      <c r="L417" s="3" t="s">
        <v>444</v>
      </c>
      <c r="M417" s="3" t="s">
        <v>446</v>
      </c>
      <c r="N417" s="3" t="s">
        <v>446</v>
      </c>
      <c r="O417" s="3" t="s">
        <v>445</v>
      </c>
      <c r="Q417" s="167"/>
      <c r="R417" s="167"/>
      <c r="S417" s="167"/>
      <c r="T417" s="167"/>
      <c r="U417" s="167"/>
      <c r="V417" s="167"/>
      <c r="W417" s="167"/>
      <c r="X417" s="167"/>
    </row>
    <row r="418" spans="3:24" x14ac:dyDescent="0.35">
      <c r="D418" s="192"/>
      <c r="E418" s="130"/>
      <c r="F418" s="130"/>
      <c r="G418" s="130"/>
      <c r="H418" s="130"/>
      <c r="I418" s="130"/>
      <c r="J418" s="130"/>
      <c r="K418" s="130"/>
      <c r="O418" s="3"/>
      <c r="Q418"/>
      <c r="R418"/>
      <c r="S418"/>
    </row>
    <row r="419" spans="3:24" x14ac:dyDescent="0.35">
      <c r="D419" s="169"/>
      <c r="J419" s="107"/>
      <c r="K419" s="80"/>
      <c r="O419" s="3"/>
      <c r="Q419"/>
      <c r="R419"/>
      <c r="S419"/>
    </row>
    <row r="420" spans="3:24" ht="58" x14ac:dyDescent="0.35">
      <c r="C420" t="s">
        <v>443</v>
      </c>
      <c r="D420" s="85" t="s">
        <v>426</v>
      </c>
      <c r="E420" s="130" t="s">
        <v>439</v>
      </c>
      <c r="F420" s="130" t="s">
        <v>440</v>
      </c>
      <c r="G420" s="130" t="s">
        <v>441</v>
      </c>
      <c r="H420" s="130" t="s">
        <v>442</v>
      </c>
      <c r="I420" s="130" t="s">
        <v>371</v>
      </c>
      <c r="J420" s="192" t="s">
        <v>466</v>
      </c>
      <c r="K420" s="130"/>
      <c r="L420" s="2"/>
      <c r="O420" s="3"/>
      <c r="Q420" s="167"/>
      <c r="R420" s="167"/>
      <c r="S420" s="167"/>
      <c r="T420" s="167"/>
      <c r="U420" s="167"/>
      <c r="V420" s="167"/>
      <c r="W420" s="167"/>
      <c r="X420" s="167"/>
    </row>
    <row r="421" spans="3:24" x14ac:dyDescent="0.35">
      <c r="D421" s="192" t="s">
        <v>435</v>
      </c>
      <c r="E421" s="131">
        <v>83.03084184875479</v>
      </c>
      <c r="F421" s="121">
        <v>1</v>
      </c>
      <c r="G421" s="131">
        <v>83.03084184875479</v>
      </c>
      <c r="H421" s="126">
        <v>4331.4110769345507</v>
      </c>
      <c r="I421" s="122">
        <v>0</v>
      </c>
      <c r="J421" s="160">
        <f>40*I421</f>
        <v>0</v>
      </c>
      <c r="K421" s="130"/>
      <c r="L421" s="189"/>
      <c r="O421" s="3"/>
      <c r="Q421" s="167"/>
      <c r="R421" s="124" t="s">
        <v>50</v>
      </c>
      <c r="S421" s="124" t="s">
        <v>7</v>
      </c>
      <c r="T421" s="125"/>
      <c r="U421" s="125">
        <v>0.73284412096062546</v>
      </c>
      <c r="V421" s="122">
        <v>5.0320333006670381E-5</v>
      </c>
      <c r="W421" s="125">
        <v>0.46518895151494311</v>
      </c>
      <c r="X421" s="167"/>
    </row>
    <row r="422" spans="3:24" x14ac:dyDescent="0.35">
      <c r="D422" s="192" t="s">
        <v>436</v>
      </c>
      <c r="E422" s="132">
        <v>3.8251733799507914E-2</v>
      </c>
      <c r="F422" s="124">
        <v>1</v>
      </c>
      <c r="G422" s="132">
        <v>3.8251733799507914E-2</v>
      </c>
      <c r="H422" s="127">
        <v>1.9954510854285055</v>
      </c>
      <c r="I422" s="125">
        <v>0.15882263477337211</v>
      </c>
      <c r="J422" s="193">
        <f t="shared" ref="J422:J424" si="147">40*I422</f>
        <v>6.3529053909348843</v>
      </c>
      <c r="K422" s="130"/>
      <c r="L422" s="190"/>
      <c r="O422" s="3"/>
      <c r="Q422" s="167"/>
      <c r="R422" s="124" t="s">
        <v>50</v>
      </c>
      <c r="S422" s="124" t="s">
        <v>8</v>
      </c>
      <c r="T422" s="125">
        <v>0.73284412096062546</v>
      </c>
      <c r="U422" s="125"/>
      <c r="V422" s="122">
        <v>3.1284027718130325E-3</v>
      </c>
      <c r="W422" s="125">
        <v>6.2576704223227475E-2</v>
      </c>
      <c r="X422" s="167"/>
    </row>
    <row r="423" spans="3:24" x14ac:dyDescent="0.35">
      <c r="D423" s="192" t="s">
        <v>6</v>
      </c>
      <c r="E423" s="131">
        <v>0.23079320529646288</v>
      </c>
      <c r="F423" s="121">
        <v>1</v>
      </c>
      <c r="G423" s="131">
        <v>0.23079320529646288</v>
      </c>
      <c r="H423" s="126">
        <v>12.039625561345805</v>
      </c>
      <c r="I423" s="122">
        <v>5.9826593546696838E-4</v>
      </c>
      <c r="J423" s="198">
        <f t="shared" si="147"/>
        <v>2.3930637418678735E-2</v>
      </c>
      <c r="K423" s="130"/>
      <c r="L423" s="189"/>
      <c r="O423" s="3"/>
      <c r="Q423" s="167"/>
      <c r="R423" s="124" t="s">
        <v>51</v>
      </c>
      <c r="S423" s="124" t="s">
        <v>7</v>
      </c>
      <c r="T423" s="122">
        <v>5.0320333006670381E-5</v>
      </c>
      <c r="U423" s="122">
        <v>3.1284027718130325E-3</v>
      </c>
      <c r="V423" s="125"/>
      <c r="W423" s="122">
        <v>7.7263211276656918E-6</v>
      </c>
      <c r="X423" s="167"/>
    </row>
    <row r="424" spans="3:24" x14ac:dyDescent="0.35">
      <c r="D424" s="192" t="s">
        <v>437</v>
      </c>
      <c r="E424" s="131">
        <v>0.46478318270874974</v>
      </c>
      <c r="F424" s="121">
        <v>1</v>
      </c>
      <c r="G424" s="131">
        <v>0.46478318270874974</v>
      </c>
      <c r="H424" s="126">
        <v>24.246014867880866</v>
      </c>
      <c r="I424" s="122">
        <v>1.4114389594865884E-6</v>
      </c>
      <c r="J424" s="160">
        <f t="shared" si="147"/>
        <v>5.6457558379463535E-5</v>
      </c>
      <c r="K424" s="130"/>
      <c r="L424" s="190"/>
      <c r="O424" s="3"/>
      <c r="Q424" s="167"/>
      <c r="R424" s="124" t="s">
        <v>51</v>
      </c>
      <c r="S424" s="124" t="s">
        <v>8</v>
      </c>
      <c r="T424" s="125">
        <v>0.46518895151494311</v>
      </c>
      <c r="U424" s="125">
        <v>6.2576704223227475E-2</v>
      </c>
      <c r="V424" s="122">
        <v>7.7263211276656918E-6</v>
      </c>
      <c r="W424" s="125"/>
      <c r="X424" s="167"/>
    </row>
    <row r="425" spans="3:24" x14ac:dyDescent="0.35">
      <c r="D425" s="192" t="s">
        <v>438</v>
      </c>
      <c r="E425" s="132">
        <v>5.6741622419789524</v>
      </c>
      <c r="F425" s="124">
        <v>296</v>
      </c>
      <c r="G425" s="132">
        <v>1.9169467033712678E-2</v>
      </c>
      <c r="H425" s="127"/>
      <c r="I425" s="125"/>
      <c r="J425" s="125"/>
      <c r="K425" s="130"/>
      <c r="L425" s="3" t="s">
        <v>444</v>
      </c>
      <c r="M425" s="3" t="s">
        <v>446</v>
      </c>
      <c r="N425" s="3" t="s">
        <v>444</v>
      </c>
      <c r="O425" s="3" t="s">
        <v>444</v>
      </c>
      <c r="Q425" s="167"/>
      <c r="R425" s="167"/>
      <c r="S425" s="167"/>
      <c r="T425" s="167"/>
      <c r="U425" s="167"/>
      <c r="V425" s="167"/>
      <c r="W425" s="167"/>
      <c r="X425" s="167"/>
    </row>
    <row r="426" spans="3:24" x14ac:dyDescent="0.35">
      <c r="D426" s="192"/>
      <c r="E426" s="130"/>
      <c r="F426" s="130"/>
      <c r="G426" s="130"/>
      <c r="H426" s="130"/>
      <c r="I426" s="130"/>
      <c r="J426" s="130"/>
      <c r="K426" s="130"/>
      <c r="O426" s="3"/>
      <c r="Q426"/>
      <c r="R426"/>
      <c r="S426"/>
    </row>
    <row r="427" spans="3:24" x14ac:dyDescent="0.35">
      <c r="D427" s="169"/>
      <c r="J427" s="107"/>
      <c r="K427" s="80"/>
      <c r="O427" s="3"/>
      <c r="Q427"/>
      <c r="R427"/>
      <c r="S427"/>
    </row>
    <row r="428" spans="3:24" ht="58" x14ac:dyDescent="0.35">
      <c r="C428" t="s">
        <v>443</v>
      </c>
      <c r="D428" s="85" t="s">
        <v>427</v>
      </c>
      <c r="E428" s="130" t="s">
        <v>439</v>
      </c>
      <c r="F428" s="130" t="s">
        <v>440</v>
      </c>
      <c r="G428" s="130" t="s">
        <v>441</v>
      </c>
      <c r="H428" s="130" t="s">
        <v>442</v>
      </c>
      <c r="I428" s="130" t="s">
        <v>371</v>
      </c>
      <c r="J428" s="192" t="s">
        <v>466</v>
      </c>
      <c r="K428" s="130"/>
      <c r="L428" s="2"/>
      <c r="O428" s="3"/>
      <c r="Q428" s="167"/>
      <c r="R428" s="167"/>
      <c r="S428" s="167"/>
      <c r="T428" s="167"/>
      <c r="U428" s="167"/>
      <c r="V428" s="167"/>
      <c r="W428" s="167"/>
      <c r="X428" s="167"/>
    </row>
    <row r="429" spans="3:24" x14ac:dyDescent="0.35">
      <c r="D429" s="192" t="s">
        <v>435</v>
      </c>
      <c r="E429" s="133">
        <v>128.84507946352809</v>
      </c>
      <c r="F429" s="121">
        <v>1</v>
      </c>
      <c r="G429" s="133">
        <v>128.84507946352809</v>
      </c>
      <c r="H429" s="126">
        <v>2601.9470262297509</v>
      </c>
      <c r="I429" s="122">
        <v>0</v>
      </c>
      <c r="J429" s="160">
        <f>40*I429</f>
        <v>0</v>
      </c>
      <c r="K429" s="130"/>
      <c r="L429" s="189"/>
      <c r="O429" s="3"/>
      <c r="Q429" s="167"/>
      <c r="R429" s="124" t="s">
        <v>50</v>
      </c>
      <c r="S429" s="124" t="s">
        <v>7</v>
      </c>
      <c r="T429" s="125"/>
      <c r="U429" s="125">
        <v>0.9467717900774314</v>
      </c>
      <c r="V429" s="122">
        <v>9.7145717129640818E-3</v>
      </c>
      <c r="W429" s="125">
        <v>0.91381075152249125</v>
      </c>
      <c r="X429" s="167"/>
    </row>
    <row r="430" spans="3:24" x14ac:dyDescent="0.35">
      <c r="D430" s="192" t="s">
        <v>436</v>
      </c>
      <c r="E430" s="133">
        <v>0.46349216741309757</v>
      </c>
      <c r="F430" s="121">
        <v>1</v>
      </c>
      <c r="G430" s="133">
        <v>0.46349216741309757</v>
      </c>
      <c r="H430" s="126">
        <v>9.3599388638094307</v>
      </c>
      <c r="I430" s="122">
        <v>2.4208295100150989E-3</v>
      </c>
      <c r="J430" s="193">
        <f t="shared" ref="J430:J432" si="148">40*I430</f>
        <v>9.6833180400603958E-2</v>
      </c>
      <c r="K430" s="130"/>
      <c r="L430" s="190"/>
      <c r="O430" s="3"/>
      <c r="Q430" s="167"/>
      <c r="R430" s="124" t="s">
        <v>50</v>
      </c>
      <c r="S430" s="124" t="s">
        <v>8</v>
      </c>
      <c r="T430" s="125">
        <v>0.9467717900774314</v>
      </c>
      <c r="U430" s="125"/>
      <c r="V430" s="122">
        <v>1.3923157079829274E-3</v>
      </c>
      <c r="W430" s="125">
        <v>0.62404474508196806</v>
      </c>
      <c r="X430" s="167"/>
    </row>
    <row r="431" spans="3:24" x14ac:dyDescent="0.35">
      <c r="D431" s="192" t="s">
        <v>6</v>
      </c>
      <c r="E431" s="133">
        <v>0.22529164270856647</v>
      </c>
      <c r="F431" s="121">
        <v>1</v>
      </c>
      <c r="G431" s="133">
        <v>0.22529164270856647</v>
      </c>
      <c r="H431" s="126">
        <v>4.5496259711330582</v>
      </c>
      <c r="I431" s="122">
        <v>3.374839600259949E-2</v>
      </c>
      <c r="J431" s="193">
        <f t="shared" si="148"/>
        <v>1.3499358401039796</v>
      </c>
      <c r="K431" s="130"/>
      <c r="L431" s="190"/>
      <c r="O431" s="3"/>
      <c r="Q431" s="167"/>
      <c r="R431" s="124" t="s">
        <v>51</v>
      </c>
      <c r="S431" s="124" t="s">
        <v>7</v>
      </c>
      <c r="T431" s="122">
        <v>9.7145717129640818E-3</v>
      </c>
      <c r="U431" s="122">
        <v>1.3923157079829274E-3</v>
      </c>
      <c r="V431" s="125"/>
      <c r="W431" s="125">
        <v>6.5139949508237205E-2</v>
      </c>
      <c r="X431" s="167"/>
    </row>
    <row r="432" spans="3:24" x14ac:dyDescent="0.35">
      <c r="D432" s="192" t="s">
        <v>437</v>
      </c>
      <c r="E432" s="134">
        <v>9.1071819424143399E-2</v>
      </c>
      <c r="F432" s="124">
        <v>1</v>
      </c>
      <c r="G432" s="134">
        <v>9.1071819424143399E-2</v>
      </c>
      <c r="H432" s="127">
        <v>1.8391393036554391</v>
      </c>
      <c r="I432" s="125">
        <v>0.17608544700864837</v>
      </c>
      <c r="J432" s="193">
        <f t="shared" si="148"/>
        <v>7.0434178803459346</v>
      </c>
      <c r="K432" s="130"/>
      <c r="L432" s="190"/>
      <c r="O432" s="3"/>
      <c r="Q432" s="167"/>
      <c r="R432" s="124" t="s">
        <v>51</v>
      </c>
      <c r="S432" s="124" t="s">
        <v>8</v>
      </c>
      <c r="T432" s="125">
        <v>0.91381075152249125</v>
      </c>
      <c r="U432" s="125">
        <v>0.62404474508196806</v>
      </c>
      <c r="V432" s="125">
        <v>6.5139949508237205E-2</v>
      </c>
      <c r="W432" s="125"/>
      <c r="X432" s="167"/>
    </row>
    <row r="433" spans="3:24" x14ac:dyDescent="0.35">
      <c r="D433" s="192" t="s">
        <v>438</v>
      </c>
      <c r="E433" s="134">
        <v>14.65754034833941</v>
      </c>
      <c r="F433" s="124">
        <v>296</v>
      </c>
      <c r="G433" s="134">
        <v>4.951871739303855E-2</v>
      </c>
      <c r="H433" s="127"/>
      <c r="I433" s="125"/>
      <c r="J433" s="125"/>
      <c r="K433" s="130"/>
      <c r="L433" s="3" t="s">
        <v>446</v>
      </c>
      <c r="M433" s="3" t="s">
        <v>444</v>
      </c>
      <c r="N433" s="3" t="s">
        <v>446</v>
      </c>
      <c r="O433" s="3" t="s">
        <v>447</v>
      </c>
      <c r="Q433" s="167"/>
      <c r="R433" s="167"/>
      <c r="S433" s="167"/>
      <c r="T433" s="167"/>
      <c r="U433" s="167"/>
      <c r="V433" s="167"/>
      <c r="W433" s="167"/>
      <c r="X433" s="167"/>
    </row>
    <row r="434" spans="3:24" x14ac:dyDescent="0.35">
      <c r="D434" s="192"/>
      <c r="E434" s="130"/>
      <c r="F434" s="130"/>
      <c r="G434" s="130"/>
      <c r="H434" s="130"/>
      <c r="I434" s="130"/>
      <c r="J434" s="130"/>
      <c r="K434" s="130"/>
      <c r="O434" s="3"/>
      <c r="Q434"/>
      <c r="R434"/>
      <c r="S434"/>
    </row>
    <row r="435" spans="3:24" x14ac:dyDescent="0.35">
      <c r="D435" s="169"/>
      <c r="J435" s="107"/>
      <c r="K435" s="80"/>
      <c r="O435" s="3"/>
      <c r="Q435"/>
      <c r="R435"/>
      <c r="S435"/>
    </row>
    <row r="436" spans="3:24" ht="72.5" x14ac:dyDescent="0.35">
      <c r="C436" t="s">
        <v>443</v>
      </c>
      <c r="D436" s="85" t="s">
        <v>428</v>
      </c>
      <c r="E436" s="130" t="s">
        <v>439</v>
      </c>
      <c r="F436" s="130" t="s">
        <v>440</v>
      </c>
      <c r="G436" s="130" t="s">
        <v>441</v>
      </c>
      <c r="H436" s="130" t="s">
        <v>442</v>
      </c>
      <c r="I436" s="130" t="s">
        <v>371</v>
      </c>
      <c r="J436" s="192" t="s">
        <v>466</v>
      </c>
      <c r="K436" s="130"/>
      <c r="L436" s="2"/>
      <c r="O436" s="3"/>
      <c r="Q436" s="167"/>
      <c r="R436" s="167"/>
      <c r="S436" s="167"/>
      <c r="T436" s="167"/>
      <c r="U436" s="167"/>
      <c r="V436" s="167"/>
      <c r="W436" s="167"/>
      <c r="X436" s="167"/>
    </row>
    <row r="437" spans="3:24" x14ac:dyDescent="0.35">
      <c r="D437" s="192" t="s">
        <v>435</v>
      </c>
      <c r="E437" s="131">
        <v>11.341666413105408</v>
      </c>
      <c r="F437" s="121">
        <v>1</v>
      </c>
      <c r="G437" s="131">
        <v>11.341666413105408</v>
      </c>
      <c r="H437" s="133">
        <v>118.0481552936901</v>
      </c>
      <c r="I437" s="122">
        <v>0</v>
      </c>
      <c r="J437" s="160">
        <f>40*I437</f>
        <v>0</v>
      </c>
      <c r="K437" s="130"/>
      <c r="L437" s="189"/>
      <c r="O437" s="3"/>
      <c r="Q437" s="167"/>
      <c r="R437" s="124" t="s">
        <v>50</v>
      </c>
      <c r="S437" s="124" t="s">
        <v>7</v>
      </c>
      <c r="T437" s="125"/>
      <c r="U437" s="125">
        <v>0.80756501957455695</v>
      </c>
      <c r="V437" s="125">
        <v>0.45457577144560202</v>
      </c>
      <c r="W437" s="125">
        <v>0.62353826484100283</v>
      </c>
      <c r="X437" s="167"/>
    </row>
    <row r="438" spans="3:24" x14ac:dyDescent="0.35">
      <c r="D438" s="192" t="s">
        <v>436</v>
      </c>
      <c r="E438" s="131">
        <v>0.61288887244233925</v>
      </c>
      <c r="F438" s="121">
        <v>1</v>
      </c>
      <c r="G438" s="131">
        <v>0.61288887244233925</v>
      </c>
      <c r="H438" s="133">
        <v>6.3791684710675565</v>
      </c>
      <c r="I438" s="122">
        <v>1.2068568485870901E-2</v>
      </c>
      <c r="J438" s="193">
        <f t="shared" ref="J438:J440" si="149">40*I438</f>
        <v>0.48274273943483603</v>
      </c>
      <c r="K438" s="130"/>
      <c r="L438" s="190"/>
      <c r="O438" s="3"/>
      <c r="Q438" s="167"/>
      <c r="R438" s="124" t="s">
        <v>50</v>
      </c>
      <c r="S438" s="124" t="s">
        <v>8</v>
      </c>
      <c r="T438" s="125">
        <v>0.80756501957455695</v>
      </c>
      <c r="U438" s="125"/>
      <c r="V438" s="125">
        <v>8.358341240700784E-2</v>
      </c>
      <c r="W438" s="125">
        <v>0.15306226276609103</v>
      </c>
      <c r="X438" s="167"/>
    </row>
    <row r="439" spans="3:24" x14ac:dyDescent="0.35">
      <c r="D439" s="192" t="s">
        <v>6</v>
      </c>
      <c r="E439" s="132">
        <v>6.4810551190388574E-2</v>
      </c>
      <c r="F439" s="124">
        <v>1</v>
      </c>
      <c r="G439" s="132">
        <v>6.4810551190388574E-2</v>
      </c>
      <c r="H439" s="134">
        <v>0.67457159582405868</v>
      </c>
      <c r="I439" s="125">
        <v>0.41212327802790882</v>
      </c>
      <c r="J439" s="193">
        <f t="shared" si="149"/>
        <v>16.484931121116354</v>
      </c>
      <c r="K439" s="130"/>
      <c r="L439" s="190"/>
      <c r="O439" s="3"/>
      <c r="Q439" s="167"/>
      <c r="R439" s="124" t="s">
        <v>51</v>
      </c>
      <c r="S439" s="124" t="s">
        <v>7</v>
      </c>
      <c r="T439" s="125">
        <v>0.45457577144560202</v>
      </c>
      <c r="U439" s="125">
        <v>8.358341240700784E-2</v>
      </c>
      <c r="V439" s="125"/>
      <c r="W439" s="125">
        <v>0.99336546177825613</v>
      </c>
      <c r="X439" s="167"/>
    </row>
    <row r="440" spans="3:24" x14ac:dyDescent="0.35">
      <c r="D440" s="192" t="s">
        <v>437</v>
      </c>
      <c r="E440" s="132">
        <v>1.8949484166395945E-2</v>
      </c>
      <c r="F440" s="124">
        <v>1</v>
      </c>
      <c r="G440" s="132">
        <v>1.8949484166395945E-2</v>
      </c>
      <c r="H440" s="134">
        <v>0.19723306682915751</v>
      </c>
      <c r="I440" s="125">
        <v>0.65728806330962275</v>
      </c>
      <c r="J440" s="193">
        <f t="shared" si="149"/>
        <v>26.29152253238491</v>
      </c>
      <c r="K440" s="130"/>
      <c r="L440" s="190"/>
      <c r="O440" s="3"/>
      <c r="Q440" s="167"/>
      <c r="R440" s="124" t="s">
        <v>51</v>
      </c>
      <c r="S440" s="124" t="s">
        <v>8</v>
      </c>
      <c r="T440" s="125">
        <v>0.62353826484100283</v>
      </c>
      <c r="U440" s="125">
        <v>0.15306226276609103</v>
      </c>
      <c r="V440" s="125">
        <v>0.99336546177825613</v>
      </c>
      <c r="W440" s="125"/>
      <c r="X440" s="167"/>
    </row>
    <row r="441" spans="3:24" x14ac:dyDescent="0.35">
      <c r="D441" s="192" t="s">
        <v>438</v>
      </c>
      <c r="E441" s="132">
        <v>28.438676148111277</v>
      </c>
      <c r="F441" s="124">
        <v>296</v>
      </c>
      <c r="G441" s="132">
        <v>9.6076608608484049E-2</v>
      </c>
      <c r="H441" s="134"/>
      <c r="I441" s="125"/>
      <c r="J441" s="125"/>
      <c r="K441" s="130"/>
      <c r="L441" s="3" t="s">
        <v>444</v>
      </c>
      <c r="M441" s="3" t="s">
        <v>444</v>
      </c>
      <c r="N441" s="3" t="s">
        <v>444</v>
      </c>
      <c r="O441" s="3" t="s">
        <v>444</v>
      </c>
      <c r="Q441" s="167"/>
      <c r="R441" s="167"/>
      <c r="S441" s="167"/>
      <c r="T441" s="167"/>
      <c r="U441" s="167"/>
      <c r="V441" s="167"/>
      <c r="W441" s="167"/>
      <c r="X441" s="167"/>
    </row>
    <row r="442" spans="3:24" x14ac:dyDescent="0.35">
      <c r="D442" s="192"/>
      <c r="E442" s="130"/>
      <c r="F442" s="130"/>
      <c r="G442" s="130"/>
      <c r="H442" s="130"/>
      <c r="I442" s="130"/>
      <c r="J442" s="130"/>
      <c r="K442" s="130"/>
      <c r="O442" s="3"/>
      <c r="Q442"/>
      <c r="R442"/>
      <c r="S442"/>
    </row>
    <row r="443" spans="3:24" x14ac:dyDescent="0.35">
      <c r="D443" s="169"/>
      <c r="J443" s="107"/>
      <c r="K443" s="80"/>
      <c r="O443" s="3"/>
      <c r="Q443"/>
      <c r="R443"/>
      <c r="S443"/>
    </row>
    <row r="444" spans="3:24" ht="43.5" x14ac:dyDescent="0.35">
      <c r="C444" t="s">
        <v>443</v>
      </c>
      <c r="D444" s="85" t="s">
        <v>429</v>
      </c>
      <c r="E444" s="130" t="s">
        <v>439</v>
      </c>
      <c r="F444" s="130" t="s">
        <v>440</v>
      </c>
      <c r="G444" s="130" t="s">
        <v>441</v>
      </c>
      <c r="H444" s="130" t="s">
        <v>442</v>
      </c>
      <c r="I444" s="130" t="s">
        <v>371</v>
      </c>
      <c r="J444" s="192" t="s">
        <v>466</v>
      </c>
      <c r="K444" s="130"/>
      <c r="L444" s="2"/>
      <c r="O444" s="3"/>
      <c r="Q444" s="167"/>
      <c r="R444" s="167"/>
      <c r="S444" s="167"/>
      <c r="T444" s="167"/>
      <c r="U444" s="167"/>
      <c r="V444" s="167"/>
      <c r="W444" s="167"/>
      <c r="X444" s="167"/>
    </row>
    <row r="445" spans="3:24" x14ac:dyDescent="0.35">
      <c r="D445" s="192" t="s">
        <v>435</v>
      </c>
      <c r="E445" s="133">
        <v>263.32520235064999</v>
      </c>
      <c r="F445" s="121">
        <v>1</v>
      </c>
      <c r="G445" s="133">
        <v>263.32520235064999</v>
      </c>
      <c r="H445" s="126">
        <v>4227.8449410178573</v>
      </c>
      <c r="I445" s="122">
        <v>0</v>
      </c>
      <c r="J445" s="160">
        <f>40*I445</f>
        <v>0</v>
      </c>
      <c r="K445" s="130"/>
      <c r="L445" s="189"/>
      <c r="O445" s="3"/>
      <c r="Q445" s="167"/>
      <c r="R445" s="124" t="s">
        <v>50</v>
      </c>
      <c r="S445" s="124" t="s">
        <v>7</v>
      </c>
      <c r="T445" s="125"/>
      <c r="U445" s="125">
        <v>0.69091442500939138</v>
      </c>
      <c r="V445" s="125">
        <v>0.99996399422768134</v>
      </c>
      <c r="W445" s="125">
        <v>0.40447848501232719</v>
      </c>
      <c r="X445" s="167"/>
    </row>
    <row r="446" spans="3:24" x14ac:dyDescent="0.35">
      <c r="D446" s="192" t="s">
        <v>436</v>
      </c>
      <c r="E446" s="134">
        <v>0.2269398467541425</v>
      </c>
      <c r="F446" s="124">
        <v>1</v>
      </c>
      <c r="G446" s="134">
        <v>0.2269398467541425</v>
      </c>
      <c r="H446" s="127">
        <v>3.6436561120998254</v>
      </c>
      <c r="I446" s="125">
        <v>5.7250136827535436E-2</v>
      </c>
      <c r="J446" s="193">
        <f t="shared" ref="J446:J448" si="150">40*I446</f>
        <v>2.2900054731014174</v>
      </c>
      <c r="K446" s="130"/>
      <c r="L446" s="190"/>
      <c r="O446" s="3"/>
      <c r="Q446" s="167"/>
      <c r="R446" s="124" t="s">
        <v>50</v>
      </c>
      <c r="S446" s="124" t="s">
        <v>8</v>
      </c>
      <c r="T446" s="125">
        <v>0.69091442500939138</v>
      </c>
      <c r="U446" s="125"/>
      <c r="V446" s="125">
        <v>0.66205279096865532</v>
      </c>
      <c r="W446" s="122">
        <v>3.9854852356709602E-2</v>
      </c>
      <c r="X446" s="167"/>
    </row>
    <row r="447" spans="3:24" x14ac:dyDescent="0.35">
      <c r="D447" s="192" t="s">
        <v>6</v>
      </c>
      <c r="E447" s="134">
        <v>5.261324052817401E-3</v>
      </c>
      <c r="F447" s="124">
        <v>1</v>
      </c>
      <c r="G447" s="134">
        <v>5.261324052817401E-3</v>
      </c>
      <c r="H447" s="127">
        <v>8.4473730889377263E-2</v>
      </c>
      <c r="I447" s="125">
        <v>0.77152740317731783</v>
      </c>
      <c r="J447" s="193">
        <f t="shared" si="150"/>
        <v>30.861096127092715</v>
      </c>
      <c r="K447" s="130"/>
      <c r="L447" s="190"/>
      <c r="O447" s="3"/>
      <c r="Q447" s="167"/>
      <c r="R447" s="124" t="s">
        <v>51</v>
      </c>
      <c r="S447" s="124" t="s">
        <v>7</v>
      </c>
      <c r="T447" s="125">
        <v>0.99996399422768134</v>
      </c>
      <c r="U447" s="125">
        <v>0.66205279096865532</v>
      </c>
      <c r="V447" s="125"/>
      <c r="W447" s="125">
        <v>0.432144742327634</v>
      </c>
      <c r="X447" s="167"/>
    </row>
    <row r="448" spans="3:24" x14ac:dyDescent="0.35">
      <c r="D448" s="192" t="s">
        <v>437</v>
      </c>
      <c r="E448" s="134">
        <v>0.21157954288028682</v>
      </c>
      <c r="F448" s="124">
        <v>1</v>
      </c>
      <c r="G448" s="134">
        <v>0.21157954288028682</v>
      </c>
      <c r="H448" s="127">
        <v>3.3970371692646433</v>
      </c>
      <c r="I448" s="125">
        <v>6.6313313381295647E-2</v>
      </c>
      <c r="J448" s="193">
        <f t="shared" si="150"/>
        <v>2.6525325352518259</v>
      </c>
      <c r="K448" s="130"/>
      <c r="L448" s="190"/>
      <c r="O448" s="3"/>
      <c r="Q448" s="167"/>
      <c r="R448" s="124" t="s">
        <v>51</v>
      </c>
      <c r="S448" s="124" t="s">
        <v>8</v>
      </c>
      <c r="T448" s="125">
        <v>0.40447848501232719</v>
      </c>
      <c r="U448" s="122">
        <v>3.9854852356709602E-2</v>
      </c>
      <c r="V448" s="125">
        <v>0.432144742327634</v>
      </c>
      <c r="W448" s="125"/>
      <c r="X448" s="167"/>
    </row>
    <row r="449" spans="4:24" x14ac:dyDescent="0.35">
      <c r="D449" s="192" t="s">
        <v>438</v>
      </c>
      <c r="E449" s="134">
        <v>18.4359315403434</v>
      </c>
      <c r="F449" s="124">
        <v>296</v>
      </c>
      <c r="G449" s="134">
        <v>6.2283552501160133E-2</v>
      </c>
      <c r="H449" s="127"/>
      <c r="I449" s="125"/>
      <c r="J449" s="125"/>
      <c r="K449" s="130"/>
      <c r="L449" s="3" t="s">
        <v>447</v>
      </c>
      <c r="M449" s="3" t="s">
        <v>447</v>
      </c>
      <c r="N449" s="3" t="s">
        <v>444</v>
      </c>
      <c r="O449" s="3" t="s">
        <v>446</v>
      </c>
      <c r="Q449" s="130"/>
      <c r="R449" s="130"/>
      <c r="S449" s="130"/>
      <c r="T449" s="130"/>
      <c r="U449" s="167"/>
      <c r="V449" s="167"/>
      <c r="W449" s="167"/>
      <c r="X449" s="167"/>
    </row>
    <row r="450" spans="4:24" x14ac:dyDescent="0.35">
      <c r="D450" s="192"/>
      <c r="E450" s="130"/>
      <c r="F450" s="130"/>
      <c r="G450" s="130"/>
      <c r="H450" s="130"/>
      <c r="I450" s="130"/>
      <c r="J450" s="130"/>
      <c r="K450" s="130"/>
      <c r="O450" s="3"/>
      <c r="T450" s="97"/>
    </row>
    <row r="451" spans="4:24" x14ac:dyDescent="0.35">
      <c r="D451" s="55"/>
    </row>
    <row r="452" spans="4:24" x14ac:dyDescent="0.35">
      <c r="D452" s="55"/>
    </row>
    <row r="453" spans="4:24" x14ac:dyDescent="0.35">
      <c r="D453" s="55"/>
    </row>
    <row r="454" spans="4:24" x14ac:dyDescent="0.35">
      <c r="D454" s="55"/>
    </row>
    <row r="455" spans="4:24" x14ac:dyDescent="0.35">
      <c r="D455" s="55"/>
    </row>
    <row r="456" spans="4:24" x14ac:dyDescent="0.35">
      <c r="D456" s="55"/>
    </row>
    <row r="457" spans="4:24" x14ac:dyDescent="0.35">
      <c r="D457" s="55"/>
    </row>
    <row r="458" spans="4:24" x14ac:dyDescent="0.35">
      <c r="D458" s="55"/>
    </row>
    <row r="459" spans="4:24" x14ac:dyDescent="0.35">
      <c r="D459" s="55"/>
    </row>
    <row r="460" spans="4:24" x14ac:dyDescent="0.35">
      <c r="D460" s="55"/>
    </row>
    <row r="461" spans="4:24" x14ac:dyDescent="0.35">
      <c r="D461" s="55"/>
    </row>
    <row r="462" spans="4:24" x14ac:dyDescent="0.35">
      <c r="D462" s="55"/>
    </row>
    <row r="463" spans="4:24" x14ac:dyDescent="0.35">
      <c r="D463" s="55"/>
    </row>
    <row r="464" spans="4:24" x14ac:dyDescent="0.35">
      <c r="D464" s="55"/>
    </row>
    <row r="465" spans="4:4" x14ac:dyDescent="0.35">
      <c r="D465" s="55"/>
    </row>
    <row r="466" spans="4:4" x14ac:dyDescent="0.35">
      <c r="D466" s="55"/>
    </row>
    <row r="467" spans="4:4" x14ac:dyDescent="0.35">
      <c r="D467" s="55"/>
    </row>
    <row r="468" spans="4:4" x14ac:dyDescent="0.35">
      <c r="D468" s="55"/>
    </row>
    <row r="469" spans="4:4" x14ac:dyDescent="0.35">
      <c r="D469" s="55"/>
    </row>
    <row r="470" spans="4:4" x14ac:dyDescent="0.35">
      <c r="D470" s="55"/>
    </row>
    <row r="471" spans="4:4" x14ac:dyDescent="0.35">
      <c r="D471" s="55"/>
    </row>
    <row r="472" spans="4:4" x14ac:dyDescent="0.35">
      <c r="D472" s="55"/>
    </row>
  </sheetData>
  <pageMargins left="0.7" right="0.7" top="0.78740157499999996" bottom="0.78740157499999996" header="0.3" footer="0.3"/>
  <pageSetup paperSize="9" scale="25" fitToHeight="0" orientation="portrait" horizontalDpi="30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7"/>
  <sheetViews>
    <sheetView workbookViewId="0">
      <selection activeCell="A2" sqref="A2:XFD2"/>
    </sheetView>
  </sheetViews>
  <sheetFormatPr defaultRowHeight="14.5" x14ac:dyDescent="0.35"/>
  <cols>
    <col min="2" max="2" width="16.81640625" customWidth="1"/>
    <col min="3" max="3" width="11.81640625" style="3" customWidth="1"/>
    <col min="4" max="4" width="14.54296875" style="3" customWidth="1"/>
    <col min="5" max="5" width="9.1796875" style="3"/>
    <col min="7" max="7" width="11.26953125" customWidth="1"/>
    <col min="8" max="8" width="15" customWidth="1"/>
    <col min="9" max="9" width="12.7265625" customWidth="1"/>
  </cols>
  <sheetData>
    <row r="1" spans="1:7" x14ac:dyDescent="0.35">
      <c r="A1" s="4"/>
      <c r="B1" s="4"/>
      <c r="C1" s="13"/>
      <c r="D1" s="13"/>
      <c r="E1" s="13"/>
      <c r="F1" s="4"/>
    </row>
    <row r="2" spans="1:7" s="175" customFormat="1" ht="60.75" customHeight="1" x14ac:dyDescent="0.45">
      <c r="A2" s="16"/>
      <c r="B2" s="175" t="s">
        <v>6</v>
      </c>
      <c r="C2" s="69" t="s">
        <v>334</v>
      </c>
      <c r="D2" s="2" t="s">
        <v>46</v>
      </c>
      <c r="E2" s="240" t="s">
        <v>56</v>
      </c>
      <c r="F2" s="16"/>
    </row>
    <row r="3" spans="1:7" x14ac:dyDescent="0.35">
      <c r="A3" s="4"/>
      <c r="B3" s="10" t="s">
        <v>7</v>
      </c>
      <c r="C3" s="73" t="s">
        <v>95</v>
      </c>
      <c r="D3" s="49" t="s">
        <v>50</v>
      </c>
      <c r="E3" s="49">
        <v>17</v>
      </c>
      <c r="F3" s="17"/>
      <c r="G3" s="73" t="s">
        <v>452</v>
      </c>
    </row>
    <row r="4" spans="1:7" x14ac:dyDescent="0.35">
      <c r="A4" s="4"/>
      <c r="B4" s="10" t="s">
        <v>7</v>
      </c>
      <c r="C4" s="73" t="s">
        <v>95</v>
      </c>
      <c r="D4" s="49" t="s">
        <v>50</v>
      </c>
      <c r="E4" s="49">
        <v>16</v>
      </c>
      <c r="F4" s="17"/>
      <c r="G4" s="97" t="s">
        <v>452</v>
      </c>
    </row>
    <row r="5" spans="1:7" x14ac:dyDescent="0.35">
      <c r="A5" s="4"/>
      <c r="B5" s="10" t="s">
        <v>7</v>
      </c>
      <c r="C5" s="73" t="s">
        <v>95</v>
      </c>
      <c r="D5" s="49" t="s">
        <v>50</v>
      </c>
      <c r="E5" s="49">
        <v>15</v>
      </c>
      <c r="F5" s="17"/>
      <c r="G5" s="97" t="s">
        <v>452</v>
      </c>
    </row>
    <row r="6" spans="1:7" x14ac:dyDescent="0.35">
      <c r="A6" s="4"/>
      <c r="B6" s="10" t="s">
        <v>7</v>
      </c>
      <c r="C6" s="73" t="s">
        <v>95</v>
      </c>
      <c r="D6" s="49" t="s">
        <v>50</v>
      </c>
      <c r="E6" s="49">
        <v>15</v>
      </c>
      <c r="F6" s="17"/>
      <c r="G6" s="97" t="s">
        <v>452</v>
      </c>
    </row>
    <row r="7" spans="1:7" x14ac:dyDescent="0.35">
      <c r="A7" s="4"/>
      <c r="B7" s="10" t="s">
        <v>7</v>
      </c>
      <c r="C7" s="73" t="s">
        <v>95</v>
      </c>
      <c r="D7" s="49" t="s">
        <v>50</v>
      </c>
      <c r="E7" s="49">
        <v>16</v>
      </c>
      <c r="F7" s="17"/>
      <c r="G7" s="97" t="s">
        <v>452</v>
      </c>
    </row>
    <row r="8" spans="1:7" x14ac:dyDescent="0.35">
      <c r="A8" s="4"/>
      <c r="B8" s="10" t="s">
        <v>7</v>
      </c>
      <c r="C8" s="73" t="s">
        <v>101</v>
      </c>
      <c r="D8" s="49" t="s">
        <v>50</v>
      </c>
      <c r="E8" s="49">
        <v>16</v>
      </c>
      <c r="F8" s="17"/>
      <c r="G8" s="97" t="s">
        <v>452</v>
      </c>
    </row>
    <row r="9" spans="1:7" x14ac:dyDescent="0.35">
      <c r="A9" s="4"/>
      <c r="B9" s="10" t="s">
        <v>7</v>
      </c>
      <c r="C9" s="73" t="s">
        <v>101</v>
      </c>
      <c r="D9" s="49" t="s">
        <v>50</v>
      </c>
      <c r="E9" s="49">
        <v>15.5</v>
      </c>
      <c r="F9" s="17"/>
      <c r="G9" s="97" t="s">
        <v>452</v>
      </c>
    </row>
    <row r="10" spans="1:7" x14ac:dyDescent="0.35">
      <c r="A10" s="4"/>
      <c r="B10" s="10" t="s">
        <v>7</v>
      </c>
      <c r="C10" s="73" t="s">
        <v>101</v>
      </c>
      <c r="D10" s="49" t="s">
        <v>50</v>
      </c>
      <c r="E10" s="49">
        <v>16.5</v>
      </c>
      <c r="F10" s="17"/>
      <c r="G10" s="97" t="s">
        <v>452</v>
      </c>
    </row>
    <row r="11" spans="1:7" x14ac:dyDescent="0.35">
      <c r="A11" s="4"/>
      <c r="B11" s="10" t="s">
        <v>7</v>
      </c>
      <c r="C11" s="73" t="s">
        <v>101</v>
      </c>
      <c r="D11" s="49" t="s">
        <v>50</v>
      </c>
      <c r="E11" s="49">
        <v>16</v>
      </c>
      <c r="F11" s="17"/>
      <c r="G11" s="97" t="s">
        <v>452</v>
      </c>
    </row>
    <row r="12" spans="1:7" x14ac:dyDescent="0.35">
      <c r="A12" s="4"/>
      <c r="B12" s="10" t="s">
        <v>7</v>
      </c>
      <c r="C12" s="73" t="s">
        <v>101</v>
      </c>
      <c r="D12" s="49" t="s">
        <v>50</v>
      </c>
      <c r="E12" s="49">
        <v>16</v>
      </c>
      <c r="F12" s="17"/>
      <c r="G12" s="97" t="s">
        <v>452</v>
      </c>
    </row>
    <row r="13" spans="1:7" x14ac:dyDescent="0.35">
      <c r="A13" s="4"/>
      <c r="B13" s="10" t="s">
        <v>7</v>
      </c>
      <c r="C13" s="73" t="s">
        <v>102</v>
      </c>
      <c r="D13" s="49" t="s">
        <v>50</v>
      </c>
      <c r="E13" s="49">
        <v>13.5</v>
      </c>
      <c r="F13" s="17"/>
      <c r="G13" s="97" t="s">
        <v>452</v>
      </c>
    </row>
    <row r="14" spans="1:7" x14ac:dyDescent="0.35">
      <c r="A14" s="4"/>
      <c r="B14" s="10" t="s">
        <v>7</v>
      </c>
      <c r="C14" s="73" t="s">
        <v>102</v>
      </c>
      <c r="D14" s="49" t="s">
        <v>50</v>
      </c>
      <c r="E14" s="49">
        <v>15.5</v>
      </c>
      <c r="F14" s="17"/>
      <c r="G14" s="97" t="s">
        <v>452</v>
      </c>
    </row>
    <row r="15" spans="1:7" x14ac:dyDescent="0.35">
      <c r="A15" s="4"/>
      <c r="B15" s="10" t="s">
        <v>7</v>
      </c>
      <c r="C15" s="73" t="s">
        <v>102</v>
      </c>
      <c r="D15" s="49" t="s">
        <v>50</v>
      </c>
      <c r="E15" s="49">
        <v>16.5</v>
      </c>
      <c r="F15" s="17"/>
      <c r="G15" s="97" t="s">
        <v>452</v>
      </c>
    </row>
    <row r="16" spans="1:7" x14ac:dyDescent="0.35">
      <c r="A16" s="4"/>
      <c r="B16" s="10" t="s">
        <v>7</v>
      </c>
      <c r="C16" s="73" t="s">
        <v>102</v>
      </c>
      <c r="D16" s="49" t="s">
        <v>50</v>
      </c>
      <c r="E16" s="49">
        <v>15.5</v>
      </c>
      <c r="F16" s="17"/>
      <c r="G16" s="97" t="s">
        <v>452</v>
      </c>
    </row>
    <row r="17" spans="1:7" x14ac:dyDescent="0.35">
      <c r="A17" s="4"/>
      <c r="B17" s="10" t="s">
        <v>7</v>
      </c>
      <c r="C17" s="73" t="s">
        <v>102</v>
      </c>
      <c r="D17" s="49" t="s">
        <v>50</v>
      </c>
      <c r="E17" s="49">
        <v>16.5</v>
      </c>
      <c r="F17" s="17"/>
      <c r="G17" s="97" t="s">
        <v>452</v>
      </c>
    </row>
    <row r="18" spans="1:7" x14ac:dyDescent="0.35">
      <c r="A18" s="4"/>
      <c r="B18" s="10" t="s">
        <v>7</v>
      </c>
      <c r="C18" s="73" t="s">
        <v>96</v>
      </c>
      <c r="D18" s="49" t="s">
        <v>50</v>
      </c>
      <c r="E18" s="49">
        <v>15</v>
      </c>
      <c r="F18" s="17"/>
      <c r="G18" s="97" t="s">
        <v>452</v>
      </c>
    </row>
    <row r="19" spans="1:7" x14ac:dyDescent="0.35">
      <c r="A19" s="4"/>
      <c r="B19" s="10" t="s">
        <v>7</v>
      </c>
      <c r="C19" s="73" t="s">
        <v>96</v>
      </c>
      <c r="D19" s="49" t="s">
        <v>50</v>
      </c>
      <c r="E19" s="49">
        <v>14.5</v>
      </c>
      <c r="F19" s="17"/>
      <c r="G19" s="97" t="s">
        <v>452</v>
      </c>
    </row>
    <row r="20" spans="1:7" x14ac:dyDescent="0.35">
      <c r="A20" s="4"/>
      <c r="B20" s="10" t="s">
        <v>7</v>
      </c>
      <c r="C20" s="73" t="s">
        <v>96</v>
      </c>
      <c r="D20" s="49" t="s">
        <v>50</v>
      </c>
      <c r="E20" s="49">
        <v>13.5</v>
      </c>
      <c r="F20" s="17"/>
      <c r="G20" s="97" t="s">
        <v>452</v>
      </c>
    </row>
    <row r="21" spans="1:7" x14ac:dyDescent="0.35">
      <c r="A21" s="4"/>
      <c r="B21" s="10" t="s">
        <v>7</v>
      </c>
      <c r="C21" s="73" t="s">
        <v>96</v>
      </c>
      <c r="D21" s="49" t="s">
        <v>50</v>
      </c>
      <c r="E21" s="49">
        <v>14.5</v>
      </c>
      <c r="F21" s="17"/>
      <c r="G21" s="97" t="s">
        <v>452</v>
      </c>
    </row>
    <row r="22" spans="1:7" x14ac:dyDescent="0.35">
      <c r="A22" s="4"/>
      <c r="B22" s="10" t="s">
        <v>7</v>
      </c>
      <c r="C22" s="73" t="s">
        <v>96</v>
      </c>
      <c r="D22" s="49" t="s">
        <v>50</v>
      </c>
      <c r="E22" s="49">
        <v>16.5</v>
      </c>
      <c r="F22" s="17"/>
      <c r="G22" s="97" t="s">
        <v>452</v>
      </c>
    </row>
    <row r="23" spans="1:7" x14ac:dyDescent="0.35">
      <c r="A23" s="4"/>
      <c r="B23" s="10" t="s">
        <v>7</v>
      </c>
      <c r="C23" s="73" t="s">
        <v>103</v>
      </c>
      <c r="D23" s="49" t="s">
        <v>50</v>
      </c>
      <c r="E23" s="49">
        <v>14.5</v>
      </c>
      <c r="F23" s="17"/>
      <c r="G23" s="97" t="s">
        <v>452</v>
      </c>
    </row>
    <row r="24" spans="1:7" x14ac:dyDescent="0.35">
      <c r="A24" s="4"/>
      <c r="B24" s="10" t="s">
        <v>7</v>
      </c>
      <c r="C24" s="73" t="s">
        <v>103</v>
      </c>
      <c r="D24" s="49" t="s">
        <v>50</v>
      </c>
      <c r="E24" s="49">
        <v>14.5</v>
      </c>
      <c r="F24" s="17"/>
      <c r="G24" s="97" t="s">
        <v>452</v>
      </c>
    </row>
    <row r="25" spans="1:7" x14ac:dyDescent="0.35">
      <c r="A25" s="4"/>
      <c r="B25" s="10" t="s">
        <v>7</v>
      </c>
      <c r="C25" s="73" t="s">
        <v>103</v>
      </c>
      <c r="D25" s="49" t="s">
        <v>50</v>
      </c>
      <c r="E25" s="49">
        <v>14.5</v>
      </c>
      <c r="F25" s="17"/>
      <c r="G25" s="97" t="s">
        <v>452</v>
      </c>
    </row>
    <row r="26" spans="1:7" x14ac:dyDescent="0.35">
      <c r="A26" s="4"/>
      <c r="B26" s="10" t="s">
        <v>7</v>
      </c>
      <c r="C26" s="73" t="s">
        <v>103</v>
      </c>
      <c r="D26" s="49" t="s">
        <v>50</v>
      </c>
      <c r="E26" s="49">
        <v>14.5</v>
      </c>
      <c r="F26" s="17"/>
      <c r="G26" s="97" t="s">
        <v>452</v>
      </c>
    </row>
    <row r="27" spans="1:7" x14ac:dyDescent="0.35">
      <c r="A27" s="4"/>
      <c r="B27" s="10" t="s">
        <v>7</v>
      </c>
      <c r="C27" s="73" t="s">
        <v>103</v>
      </c>
      <c r="D27" s="49" t="s">
        <v>50</v>
      </c>
      <c r="E27" s="49">
        <v>15</v>
      </c>
      <c r="F27" s="17"/>
      <c r="G27" s="97" t="s">
        <v>452</v>
      </c>
    </row>
    <row r="28" spans="1:7" x14ac:dyDescent="0.35">
      <c r="A28" s="4"/>
      <c r="B28" s="10" t="s">
        <v>7</v>
      </c>
      <c r="C28" s="73" t="s">
        <v>97</v>
      </c>
      <c r="D28" s="49" t="s">
        <v>50</v>
      </c>
      <c r="E28" s="49">
        <v>17</v>
      </c>
      <c r="F28" s="17"/>
      <c r="G28" s="97" t="s">
        <v>452</v>
      </c>
    </row>
    <row r="29" spans="1:7" x14ac:dyDescent="0.35">
      <c r="A29" s="4"/>
      <c r="B29" s="10" t="s">
        <v>7</v>
      </c>
      <c r="C29" s="73" t="s">
        <v>97</v>
      </c>
      <c r="D29" s="49" t="s">
        <v>50</v>
      </c>
      <c r="E29" s="49">
        <v>16.5</v>
      </c>
      <c r="F29" s="17"/>
      <c r="G29" s="97" t="s">
        <v>452</v>
      </c>
    </row>
    <row r="30" spans="1:7" x14ac:dyDescent="0.35">
      <c r="A30" s="4"/>
      <c r="B30" s="10" t="s">
        <v>7</v>
      </c>
      <c r="C30" s="73" t="s">
        <v>97</v>
      </c>
      <c r="D30" s="49" t="s">
        <v>50</v>
      </c>
      <c r="E30" s="49">
        <v>17</v>
      </c>
      <c r="F30" s="17"/>
      <c r="G30" s="97" t="s">
        <v>452</v>
      </c>
    </row>
    <row r="31" spans="1:7" x14ac:dyDescent="0.35">
      <c r="A31" s="4"/>
      <c r="B31" s="10" t="s">
        <v>7</v>
      </c>
      <c r="C31" s="73" t="s">
        <v>97</v>
      </c>
      <c r="D31" s="49" t="s">
        <v>50</v>
      </c>
      <c r="E31" s="49">
        <v>18</v>
      </c>
      <c r="F31" s="17"/>
      <c r="G31" s="97" t="s">
        <v>452</v>
      </c>
    </row>
    <row r="32" spans="1:7" x14ac:dyDescent="0.35">
      <c r="A32" s="4"/>
      <c r="B32" s="10" t="s">
        <v>7</v>
      </c>
      <c r="C32" s="73" t="s">
        <v>97</v>
      </c>
      <c r="D32" s="49" t="s">
        <v>50</v>
      </c>
      <c r="E32" s="49">
        <v>16.7</v>
      </c>
      <c r="F32" s="17"/>
      <c r="G32" s="97" t="s">
        <v>452</v>
      </c>
    </row>
    <row r="33" spans="1:7" x14ac:dyDescent="0.35">
      <c r="A33" s="4"/>
      <c r="B33" s="10" t="s">
        <v>7</v>
      </c>
      <c r="C33" s="73" t="s">
        <v>104</v>
      </c>
      <c r="D33" s="49" t="s">
        <v>50</v>
      </c>
      <c r="E33" s="49">
        <v>18.5</v>
      </c>
      <c r="F33" s="17"/>
      <c r="G33" s="97" t="s">
        <v>452</v>
      </c>
    </row>
    <row r="34" spans="1:7" x14ac:dyDescent="0.35">
      <c r="A34" s="4"/>
      <c r="B34" s="10" t="s">
        <v>7</v>
      </c>
      <c r="C34" s="73" t="s">
        <v>104</v>
      </c>
      <c r="D34" s="49" t="s">
        <v>50</v>
      </c>
      <c r="E34" s="49">
        <v>18.5</v>
      </c>
      <c r="F34" s="17"/>
      <c r="G34" s="97" t="s">
        <v>452</v>
      </c>
    </row>
    <row r="35" spans="1:7" x14ac:dyDescent="0.35">
      <c r="A35" s="4"/>
      <c r="B35" s="10" t="s">
        <v>7</v>
      </c>
      <c r="C35" s="73" t="s">
        <v>104</v>
      </c>
      <c r="D35" s="49" t="s">
        <v>50</v>
      </c>
      <c r="E35" s="49">
        <v>18</v>
      </c>
      <c r="F35" s="17"/>
      <c r="G35" s="97" t="s">
        <v>452</v>
      </c>
    </row>
    <row r="36" spans="1:7" x14ac:dyDescent="0.35">
      <c r="A36" s="4"/>
      <c r="B36" s="10" t="s">
        <v>7</v>
      </c>
      <c r="C36" s="73" t="s">
        <v>104</v>
      </c>
      <c r="D36" s="49" t="s">
        <v>50</v>
      </c>
      <c r="E36" s="49">
        <v>17.5</v>
      </c>
      <c r="F36" s="17"/>
      <c r="G36" s="97" t="s">
        <v>452</v>
      </c>
    </row>
    <row r="37" spans="1:7" x14ac:dyDescent="0.35">
      <c r="A37" s="4"/>
      <c r="B37" s="10" t="s">
        <v>7</v>
      </c>
      <c r="C37" s="73" t="s">
        <v>104</v>
      </c>
      <c r="D37" s="49" t="s">
        <v>50</v>
      </c>
      <c r="E37" s="49">
        <v>18.5</v>
      </c>
      <c r="F37" s="17"/>
      <c r="G37" s="97" t="s">
        <v>452</v>
      </c>
    </row>
    <row r="38" spans="1:7" x14ac:dyDescent="0.35">
      <c r="A38" s="4"/>
      <c r="B38" s="10" t="s">
        <v>7</v>
      </c>
      <c r="C38" s="73" t="s">
        <v>105</v>
      </c>
      <c r="D38" s="49" t="s">
        <v>50</v>
      </c>
      <c r="E38" s="49">
        <v>15.5</v>
      </c>
      <c r="F38" s="17"/>
      <c r="G38" s="97" t="s">
        <v>452</v>
      </c>
    </row>
    <row r="39" spans="1:7" x14ac:dyDescent="0.35">
      <c r="A39" s="4"/>
      <c r="B39" s="10" t="s">
        <v>7</v>
      </c>
      <c r="C39" s="73" t="s">
        <v>105</v>
      </c>
      <c r="D39" s="49" t="s">
        <v>50</v>
      </c>
      <c r="E39" s="49">
        <v>16</v>
      </c>
      <c r="F39" s="17"/>
      <c r="G39" s="97" t="s">
        <v>452</v>
      </c>
    </row>
    <row r="40" spans="1:7" x14ac:dyDescent="0.35">
      <c r="A40" s="4"/>
      <c r="B40" s="10" t="s">
        <v>7</v>
      </c>
      <c r="C40" s="73" t="s">
        <v>105</v>
      </c>
      <c r="D40" s="49" t="s">
        <v>50</v>
      </c>
      <c r="E40" s="49">
        <v>15.5</v>
      </c>
      <c r="F40" s="17"/>
      <c r="G40" s="97" t="s">
        <v>452</v>
      </c>
    </row>
    <row r="41" spans="1:7" x14ac:dyDescent="0.35">
      <c r="A41" s="4"/>
      <c r="B41" s="10" t="s">
        <v>7</v>
      </c>
      <c r="C41" s="73" t="s">
        <v>105</v>
      </c>
      <c r="D41" s="49" t="s">
        <v>50</v>
      </c>
      <c r="E41" s="49">
        <v>17.5</v>
      </c>
      <c r="F41" s="17"/>
      <c r="G41" s="97" t="s">
        <v>452</v>
      </c>
    </row>
    <row r="42" spans="1:7" x14ac:dyDescent="0.35">
      <c r="A42" s="4"/>
      <c r="B42" s="10" t="s">
        <v>7</v>
      </c>
      <c r="C42" s="73" t="s">
        <v>105</v>
      </c>
      <c r="D42" s="49" t="s">
        <v>50</v>
      </c>
      <c r="E42" s="49">
        <v>17.5</v>
      </c>
      <c r="F42" s="17"/>
      <c r="G42" s="97" t="s">
        <v>452</v>
      </c>
    </row>
    <row r="43" spans="1:7" x14ac:dyDescent="0.35">
      <c r="A43" s="4"/>
      <c r="B43" s="10" t="s">
        <v>7</v>
      </c>
      <c r="C43" s="73" t="s">
        <v>98</v>
      </c>
      <c r="D43" s="49" t="s">
        <v>50</v>
      </c>
      <c r="E43" s="49">
        <v>16.5</v>
      </c>
      <c r="F43" s="17"/>
      <c r="G43" s="97" t="s">
        <v>452</v>
      </c>
    </row>
    <row r="44" spans="1:7" x14ac:dyDescent="0.35">
      <c r="A44" s="4"/>
      <c r="B44" s="10" t="s">
        <v>7</v>
      </c>
      <c r="C44" s="73" t="s">
        <v>98</v>
      </c>
      <c r="D44" s="49" t="s">
        <v>50</v>
      </c>
      <c r="E44" s="49">
        <v>18</v>
      </c>
      <c r="F44" s="17"/>
      <c r="G44" s="97" t="s">
        <v>452</v>
      </c>
    </row>
    <row r="45" spans="1:7" x14ac:dyDescent="0.35">
      <c r="A45" s="4"/>
      <c r="B45" s="10" t="s">
        <v>7</v>
      </c>
      <c r="C45" s="73" t="s">
        <v>98</v>
      </c>
      <c r="D45" s="49" t="s">
        <v>50</v>
      </c>
      <c r="E45" s="49">
        <v>17.5</v>
      </c>
      <c r="F45" s="17"/>
      <c r="G45" s="97" t="s">
        <v>452</v>
      </c>
    </row>
    <row r="46" spans="1:7" x14ac:dyDescent="0.35">
      <c r="A46" s="4"/>
      <c r="B46" s="10" t="s">
        <v>7</v>
      </c>
      <c r="C46" s="73" t="s">
        <v>98</v>
      </c>
      <c r="D46" s="49" t="s">
        <v>50</v>
      </c>
      <c r="E46" s="49">
        <v>16.5</v>
      </c>
      <c r="F46" s="17"/>
      <c r="G46" s="97" t="s">
        <v>452</v>
      </c>
    </row>
    <row r="47" spans="1:7" x14ac:dyDescent="0.35">
      <c r="A47" s="4"/>
      <c r="B47" s="10" t="s">
        <v>7</v>
      </c>
      <c r="C47" s="73" t="s">
        <v>98</v>
      </c>
      <c r="D47" s="49" t="s">
        <v>50</v>
      </c>
      <c r="E47" s="49">
        <v>17.5</v>
      </c>
      <c r="F47" s="17"/>
      <c r="G47" s="97" t="s">
        <v>452</v>
      </c>
    </row>
    <row r="48" spans="1:7" x14ac:dyDescent="0.35">
      <c r="A48" s="4"/>
      <c r="B48" s="10" t="s">
        <v>7</v>
      </c>
      <c r="C48" s="73" t="s">
        <v>261</v>
      </c>
      <c r="D48" s="49" t="s">
        <v>50</v>
      </c>
      <c r="E48" s="49">
        <v>16.5</v>
      </c>
      <c r="F48" s="17"/>
      <c r="G48" s="97" t="s">
        <v>452</v>
      </c>
    </row>
    <row r="49" spans="1:7" x14ac:dyDescent="0.35">
      <c r="A49" s="4"/>
      <c r="B49" s="10" t="s">
        <v>7</v>
      </c>
      <c r="C49" s="73" t="s">
        <v>261</v>
      </c>
      <c r="D49" s="49" t="s">
        <v>50</v>
      </c>
      <c r="E49" s="49">
        <v>16.5</v>
      </c>
      <c r="F49" s="17"/>
      <c r="G49" s="97" t="s">
        <v>452</v>
      </c>
    </row>
    <row r="50" spans="1:7" x14ac:dyDescent="0.35">
      <c r="A50" s="4"/>
      <c r="B50" s="10" t="s">
        <v>7</v>
      </c>
      <c r="C50" s="73" t="s">
        <v>261</v>
      </c>
      <c r="D50" s="49" t="s">
        <v>50</v>
      </c>
      <c r="E50" s="49">
        <v>18</v>
      </c>
      <c r="F50" s="17"/>
      <c r="G50" s="97" t="s">
        <v>452</v>
      </c>
    </row>
    <row r="51" spans="1:7" x14ac:dyDescent="0.35">
      <c r="A51" s="4"/>
      <c r="B51" s="10" t="s">
        <v>7</v>
      </c>
      <c r="C51" s="73" t="s">
        <v>261</v>
      </c>
      <c r="D51" s="49" t="s">
        <v>50</v>
      </c>
      <c r="E51" s="49">
        <v>15.5</v>
      </c>
      <c r="F51" s="17"/>
      <c r="G51" s="97" t="s">
        <v>452</v>
      </c>
    </row>
    <row r="52" spans="1:7" x14ac:dyDescent="0.35">
      <c r="A52" s="4"/>
      <c r="B52" s="10" t="s">
        <v>7</v>
      </c>
      <c r="C52" s="73" t="s">
        <v>261</v>
      </c>
      <c r="D52" s="49" t="s">
        <v>50</v>
      </c>
      <c r="E52" s="49">
        <v>17.5</v>
      </c>
      <c r="F52" s="17"/>
      <c r="G52" s="97" t="s">
        <v>452</v>
      </c>
    </row>
    <row r="53" spans="1:7" x14ac:dyDescent="0.35">
      <c r="A53" s="4"/>
      <c r="B53" s="10" t="s">
        <v>7</v>
      </c>
      <c r="C53" s="73" t="s">
        <v>165</v>
      </c>
      <c r="D53" s="49" t="s">
        <v>50</v>
      </c>
      <c r="E53" s="49">
        <v>17</v>
      </c>
      <c r="F53" s="17"/>
      <c r="G53" s="97" t="s">
        <v>452</v>
      </c>
    </row>
    <row r="54" spans="1:7" x14ac:dyDescent="0.35">
      <c r="A54" s="4"/>
      <c r="B54" s="10" t="s">
        <v>7</v>
      </c>
      <c r="C54" s="73" t="s">
        <v>165</v>
      </c>
      <c r="D54" s="49" t="s">
        <v>50</v>
      </c>
      <c r="E54" s="49">
        <v>15.5</v>
      </c>
      <c r="F54" s="17"/>
      <c r="G54" s="97" t="s">
        <v>452</v>
      </c>
    </row>
    <row r="55" spans="1:7" x14ac:dyDescent="0.35">
      <c r="A55" s="4"/>
      <c r="B55" s="10" t="s">
        <v>7</v>
      </c>
      <c r="C55" s="73" t="s">
        <v>165</v>
      </c>
      <c r="D55" s="49" t="s">
        <v>50</v>
      </c>
      <c r="E55" s="49">
        <v>16.899999999999999</v>
      </c>
      <c r="F55" s="17"/>
      <c r="G55" s="97" t="s">
        <v>452</v>
      </c>
    </row>
    <row r="56" spans="1:7" x14ac:dyDescent="0.35">
      <c r="A56" s="4"/>
      <c r="B56" s="10" t="s">
        <v>7</v>
      </c>
      <c r="C56" s="73" t="s">
        <v>165</v>
      </c>
      <c r="D56" s="49" t="s">
        <v>50</v>
      </c>
      <c r="E56" s="49">
        <v>17.5</v>
      </c>
      <c r="F56" s="17"/>
      <c r="G56" s="97" t="s">
        <v>452</v>
      </c>
    </row>
    <row r="57" spans="1:7" x14ac:dyDescent="0.35">
      <c r="A57" s="4"/>
      <c r="B57" s="10" t="s">
        <v>7</v>
      </c>
      <c r="C57" s="73" t="s">
        <v>165</v>
      </c>
      <c r="D57" s="49" t="s">
        <v>50</v>
      </c>
      <c r="E57" s="49">
        <v>17</v>
      </c>
      <c r="F57" s="17"/>
      <c r="G57" s="97" t="s">
        <v>452</v>
      </c>
    </row>
    <row r="58" spans="1:7" x14ac:dyDescent="0.35">
      <c r="A58" s="4"/>
      <c r="B58" s="10" t="s">
        <v>7</v>
      </c>
      <c r="C58" s="73" t="s">
        <v>166</v>
      </c>
      <c r="D58" s="49" t="s">
        <v>50</v>
      </c>
      <c r="E58" s="49">
        <v>16</v>
      </c>
      <c r="F58" s="17"/>
      <c r="G58" s="97" t="s">
        <v>452</v>
      </c>
    </row>
    <row r="59" spans="1:7" x14ac:dyDescent="0.35">
      <c r="A59" s="4"/>
      <c r="B59" s="10" t="s">
        <v>7</v>
      </c>
      <c r="C59" s="73" t="s">
        <v>166</v>
      </c>
      <c r="D59" s="49" t="s">
        <v>50</v>
      </c>
      <c r="E59" s="49">
        <v>16</v>
      </c>
      <c r="F59" s="17"/>
      <c r="G59" s="97" t="s">
        <v>452</v>
      </c>
    </row>
    <row r="60" spans="1:7" x14ac:dyDescent="0.35">
      <c r="A60" s="4"/>
      <c r="B60" s="10" t="s">
        <v>7</v>
      </c>
      <c r="C60" s="73" t="s">
        <v>166</v>
      </c>
      <c r="D60" s="49" t="s">
        <v>50</v>
      </c>
      <c r="E60" s="49">
        <v>15.5</v>
      </c>
      <c r="F60" s="17"/>
      <c r="G60" s="97" t="s">
        <v>452</v>
      </c>
    </row>
    <row r="61" spans="1:7" x14ac:dyDescent="0.35">
      <c r="A61" s="4"/>
      <c r="B61" s="10" t="s">
        <v>7</v>
      </c>
      <c r="C61" s="73" t="s">
        <v>166</v>
      </c>
      <c r="D61" s="49" t="s">
        <v>50</v>
      </c>
      <c r="E61" s="49">
        <v>16.5</v>
      </c>
      <c r="F61" s="17"/>
      <c r="G61" s="97" t="s">
        <v>452</v>
      </c>
    </row>
    <row r="62" spans="1:7" x14ac:dyDescent="0.35">
      <c r="A62" s="4"/>
      <c r="B62" s="10" t="s">
        <v>7</v>
      </c>
      <c r="C62" s="73" t="s">
        <v>166</v>
      </c>
      <c r="D62" s="49" t="s">
        <v>50</v>
      </c>
      <c r="E62" s="49">
        <v>16</v>
      </c>
      <c r="F62" s="17"/>
      <c r="G62" s="97" t="s">
        <v>452</v>
      </c>
    </row>
    <row r="63" spans="1:7" x14ac:dyDescent="0.35">
      <c r="A63" s="4"/>
      <c r="B63" s="10" t="s">
        <v>7</v>
      </c>
      <c r="C63" s="73" t="s">
        <v>106</v>
      </c>
      <c r="D63" s="49" t="s">
        <v>51</v>
      </c>
      <c r="E63" s="49">
        <v>17.5</v>
      </c>
      <c r="F63" s="17"/>
      <c r="G63" s="97" t="s">
        <v>453</v>
      </c>
    </row>
    <row r="64" spans="1:7" x14ac:dyDescent="0.35">
      <c r="A64" s="4"/>
      <c r="B64" s="10" t="s">
        <v>7</v>
      </c>
      <c r="C64" s="73" t="s">
        <v>106</v>
      </c>
      <c r="D64" s="49" t="s">
        <v>51</v>
      </c>
      <c r="E64" s="49">
        <v>18</v>
      </c>
      <c r="F64" s="17"/>
      <c r="G64" s="97" t="s">
        <v>453</v>
      </c>
    </row>
    <row r="65" spans="1:7" x14ac:dyDescent="0.35">
      <c r="A65" s="4"/>
      <c r="B65" s="10" t="s">
        <v>7</v>
      </c>
      <c r="C65" s="73" t="s">
        <v>106</v>
      </c>
      <c r="D65" s="49" t="s">
        <v>51</v>
      </c>
      <c r="E65" s="49">
        <v>18.5</v>
      </c>
      <c r="F65" s="17"/>
      <c r="G65" s="97" t="s">
        <v>453</v>
      </c>
    </row>
    <row r="66" spans="1:7" x14ac:dyDescent="0.35">
      <c r="A66" s="4"/>
      <c r="B66" s="10" t="s">
        <v>7</v>
      </c>
      <c r="C66" s="73" t="s">
        <v>106</v>
      </c>
      <c r="D66" s="49" t="s">
        <v>51</v>
      </c>
      <c r="E66" s="49">
        <v>18</v>
      </c>
      <c r="F66" s="17"/>
      <c r="G66" s="97" t="s">
        <v>453</v>
      </c>
    </row>
    <row r="67" spans="1:7" x14ac:dyDescent="0.35">
      <c r="A67" s="4"/>
      <c r="B67" s="10" t="s">
        <v>7</v>
      </c>
      <c r="C67" s="73" t="s">
        <v>106</v>
      </c>
      <c r="D67" s="49" t="s">
        <v>51</v>
      </c>
      <c r="E67" s="49">
        <v>18</v>
      </c>
      <c r="F67" s="17"/>
      <c r="G67" s="97" t="s">
        <v>453</v>
      </c>
    </row>
    <row r="68" spans="1:7" x14ac:dyDescent="0.35">
      <c r="A68" s="4"/>
      <c r="B68" s="10" t="s">
        <v>7</v>
      </c>
      <c r="C68" s="73" t="s">
        <v>257</v>
      </c>
      <c r="D68" s="49" t="s">
        <v>51</v>
      </c>
      <c r="E68" s="49">
        <v>18</v>
      </c>
      <c r="F68" s="17"/>
      <c r="G68" s="97" t="s">
        <v>453</v>
      </c>
    </row>
    <row r="69" spans="1:7" x14ac:dyDescent="0.35">
      <c r="A69" s="4"/>
      <c r="B69" s="10" t="s">
        <v>7</v>
      </c>
      <c r="C69" s="73" t="s">
        <v>257</v>
      </c>
      <c r="D69" s="49" t="s">
        <v>51</v>
      </c>
      <c r="E69" s="49">
        <v>16.5</v>
      </c>
      <c r="F69" s="17"/>
      <c r="G69" s="97" t="s">
        <v>453</v>
      </c>
    </row>
    <row r="70" spans="1:7" x14ac:dyDescent="0.35">
      <c r="A70" s="4"/>
      <c r="B70" s="10" t="s">
        <v>7</v>
      </c>
      <c r="C70" s="73" t="s">
        <v>257</v>
      </c>
      <c r="D70" s="49" t="s">
        <v>51</v>
      </c>
      <c r="E70" s="49">
        <v>16</v>
      </c>
      <c r="F70" s="17"/>
      <c r="G70" s="97" t="s">
        <v>453</v>
      </c>
    </row>
    <row r="71" spans="1:7" x14ac:dyDescent="0.35">
      <c r="A71" s="4"/>
      <c r="B71" s="10" t="s">
        <v>7</v>
      </c>
      <c r="C71" s="73" t="s">
        <v>257</v>
      </c>
      <c r="D71" s="49" t="s">
        <v>51</v>
      </c>
      <c r="E71" s="49">
        <v>16.5</v>
      </c>
      <c r="F71" s="17"/>
      <c r="G71" s="97" t="s">
        <v>453</v>
      </c>
    </row>
    <row r="72" spans="1:7" x14ac:dyDescent="0.35">
      <c r="A72" s="4"/>
      <c r="B72" s="10" t="s">
        <v>7</v>
      </c>
      <c r="C72" s="73" t="s">
        <v>257</v>
      </c>
      <c r="D72" s="49" t="s">
        <v>51</v>
      </c>
      <c r="E72" s="49">
        <v>17</v>
      </c>
      <c r="F72" s="17"/>
      <c r="G72" s="97" t="s">
        <v>453</v>
      </c>
    </row>
    <row r="73" spans="1:7" x14ac:dyDescent="0.35">
      <c r="A73" s="4"/>
      <c r="B73" s="10" t="s">
        <v>7</v>
      </c>
      <c r="C73" s="73" t="s">
        <v>258</v>
      </c>
      <c r="D73" s="49" t="s">
        <v>51</v>
      </c>
      <c r="E73" s="49">
        <v>17</v>
      </c>
      <c r="F73" s="17"/>
      <c r="G73" s="97" t="s">
        <v>453</v>
      </c>
    </row>
    <row r="74" spans="1:7" x14ac:dyDescent="0.35">
      <c r="A74" s="4"/>
      <c r="B74" s="10" t="s">
        <v>7</v>
      </c>
      <c r="C74" s="73" t="s">
        <v>258</v>
      </c>
      <c r="D74" s="49" t="s">
        <v>51</v>
      </c>
      <c r="E74" s="49">
        <v>17.5</v>
      </c>
      <c r="F74" s="17"/>
      <c r="G74" s="97" t="s">
        <v>453</v>
      </c>
    </row>
    <row r="75" spans="1:7" x14ac:dyDescent="0.35">
      <c r="A75" s="4"/>
      <c r="B75" s="10" t="s">
        <v>7</v>
      </c>
      <c r="C75" s="73" t="s">
        <v>258</v>
      </c>
      <c r="D75" s="49" t="s">
        <v>51</v>
      </c>
      <c r="E75" s="49">
        <v>18</v>
      </c>
      <c r="F75" s="17"/>
      <c r="G75" s="97" t="s">
        <v>453</v>
      </c>
    </row>
    <row r="76" spans="1:7" x14ac:dyDescent="0.35">
      <c r="A76" s="4"/>
      <c r="B76" s="10" t="s">
        <v>7</v>
      </c>
      <c r="C76" s="73" t="s">
        <v>258</v>
      </c>
      <c r="D76" s="49" t="s">
        <v>51</v>
      </c>
      <c r="E76" s="49">
        <v>17.5</v>
      </c>
      <c r="F76" s="17"/>
      <c r="G76" s="97" t="s">
        <v>453</v>
      </c>
    </row>
    <row r="77" spans="1:7" x14ac:dyDescent="0.35">
      <c r="A77" s="4"/>
      <c r="B77" s="10" t="s">
        <v>7</v>
      </c>
      <c r="C77" s="73" t="s">
        <v>258</v>
      </c>
      <c r="D77" s="49" t="s">
        <v>51</v>
      </c>
      <c r="E77" s="49">
        <v>16.5</v>
      </c>
      <c r="F77" s="17"/>
      <c r="G77" s="97" t="s">
        <v>453</v>
      </c>
    </row>
    <row r="78" spans="1:7" x14ac:dyDescent="0.35">
      <c r="A78" s="4"/>
      <c r="B78" s="10" t="s">
        <v>7</v>
      </c>
      <c r="C78" s="73" t="s">
        <v>259</v>
      </c>
      <c r="D78" s="49" t="s">
        <v>51</v>
      </c>
      <c r="E78" s="49">
        <v>18.5</v>
      </c>
      <c r="F78" s="17"/>
      <c r="G78" s="97" t="s">
        <v>453</v>
      </c>
    </row>
    <row r="79" spans="1:7" x14ac:dyDescent="0.35">
      <c r="A79" s="4"/>
      <c r="B79" s="10" t="s">
        <v>7</v>
      </c>
      <c r="C79" s="73" t="s">
        <v>259</v>
      </c>
      <c r="D79" s="49" t="s">
        <v>51</v>
      </c>
      <c r="E79" s="49">
        <v>19</v>
      </c>
      <c r="F79" s="17"/>
      <c r="G79" s="97" t="s">
        <v>453</v>
      </c>
    </row>
    <row r="80" spans="1:7" x14ac:dyDescent="0.35">
      <c r="A80" s="4"/>
      <c r="B80" s="10" t="s">
        <v>7</v>
      </c>
      <c r="C80" s="73" t="s">
        <v>259</v>
      </c>
      <c r="D80" s="49" t="s">
        <v>51</v>
      </c>
      <c r="E80" s="49">
        <v>19.5</v>
      </c>
      <c r="F80" s="17"/>
      <c r="G80" s="97" t="s">
        <v>453</v>
      </c>
    </row>
    <row r="81" spans="1:7" x14ac:dyDescent="0.35">
      <c r="A81" s="4"/>
      <c r="B81" s="10" t="s">
        <v>7</v>
      </c>
      <c r="C81" s="73" t="s">
        <v>259</v>
      </c>
      <c r="D81" s="49" t="s">
        <v>51</v>
      </c>
      <c r="E81" s="49">
        <v>18.5</v>
      </c>
      <c r="F81" s="17"/>
      <c r="G81" s="97" t="s">
        <v>453</v>
      </c>
    </row>
    <row r="82" spans="1:7" x14ac:dyDescent="0.35">
      <c r="A82" s="4"/>
      <c r="B82" s="10" t="s">
        <v>7</v>
      </c>
      <c r="C82" s="73" t="s">
        <v>259</v>
      </c>
      <c r="D82" s="49" t="s">
        <v>51</v>
      </c>
      <c r="E82" s="49">
        <v>17.5</v>
      </c>
      <c r="F82" s="17"/>
      <c r="G82" s="97" t="s">
        <v>453</v>
      </c>
    </row>
    <row r="83" spans="1:7" x14ac:dyDescent="0.35">
      <c r="A83" s="4"/>
      <c r="B83" s="10" t="s">
        <v>7</v>
      </c>
      <c r="C83" s="73" t="s">
        <v>260</v>
      </c>
      <c r="D83" s="49" t="s">
        <v>51</v>
      </c>
      <c r="E83" s="49">
        <v>19</v>
      </c>
      <c r="F83" s="17"/>
      <c r="G83" s="97" t="s">
        <v>453</v>
      </c>
    </row>
    <row r="84" spans="1:7" x14ac:dyDescent="0.35">
      <c r="A84" s="4"/>
      <c r="B84" s="10" t="s">
        <v>7</v>
      </c>
      <c r="C84" s="73" t="s">
        <v>260</v>
      </c>
      <c r="D84" s="49" t="s">
        <v>51</v>
      </c>
      <c r="E84" s="49">
        <v>16</v>
      </c>
      <c r="F84" s="17"/>
      <c r="G84" s="97" t="s">
        <v>453</v>
      </c>
    </row>
    <row r="85" spans="1:7" x14ac:dyDescent="0.35">
      <c r="A85" s="4"/>
      <c r="B85" s="10" t="s">
        <v>7</v>
      </c>
      <c r="C85" s="73" t="s">
        <v>260</v>
      </c>
      <c r="D85" s="49" t="s">
        <v>51</v>
      </c>
      <c r="E85" s="49">
        <v>18.5</v>
      </c>
      <c r="F85" s="17"/>
      <c r="G85" s="97" t="s">
        <v>453</v>
      </c>
    </row>
    <row r="86" spans="1:7" x14ac:dyDescent="0.35">
      <c r="A86" s="4"/>
      <c r="B86" s="10" t="s">
        <v>7</v>
      </c>
      <c r="C86" s="73" t="s">
        <v>260</v>
      </c>
      <c r="D86" s="49" t="s">
        <v>51</v>
      </c>
      <c r="E86" s="49">
        <v>17.5</v>
      </c>
      <c r="F86" s="17"/>
      <c r="G86" s="97" t="s">
        <v>453</v>
      </c>
    </row>
    <row r="87" spans="1:7" x14ac:dyDescent="0.35">
      <c r="A87" s="4"/>
      <c r="B87" s="10" t="s">
        <v>7</v>
      </c>
      <c r="C87" s="73" t="s">
        <v>260</v>
      </c>
      <c r="D87" s="49" t="s">
        <v>51</v>
      </c>
      <c r="E87" s="49">
        <v>16.5</v>
      </c>
      <c r="F87" s="17"/>
      <c r="G87" s="97" t="s">
        <v>453</v>
      </c>
    </row>
    <row r="88" spans="1:7" x14ac:dyDescent="0.35">
      <c r="A88" s="4"/>
      <c r="B88" s="10" t="s">
        <v>7</v>
      </c>
      <c r="C88" s="73" t="s">
        <v>271</v>
      </c>
      <c r="D88" s="49" t="s">
        <v>51</v>
      </c>
      <c r="E88" s="49">
        <v>17</v>
      </c>
      <c r="F88" s="17"/>
      <c r="G88" s="97" t="s">
        <v>453</v>
      </c>
    </row>
    <row r="89" spans="1:7" x14ac:dyDescent="0.35">
      <c r="A89" s="4"/>
      <c r="B89" s="10" t="s">
        <v>7</v>
      </c>
      <c r="C89" s="73" t="s">
        <v>271</v>
      </c>
      <c r="D89" s="49" t="s">
        <v>51</v>
      </c>
      <c r="E89" s="49">
        <v>17</v>
      </c>
      <c r="F89" s="17"/>
      <c r="G89" s="97" t="s">
        <v>453</v>
      </c>
    </row>
    <row r="90" spans="1:7" x14ac:dyDescent="0.35">
      <c r="A90" s="4"/>
      <c r="B90" s="10" t="s">
        <v>7</v>
      </c>
      <c r="C90" s="73" t="s">
        <v>271</v>
      </c>
      <c r="D90" s="49" t="s">
        <v>51</v>
      </c>
      <c r="E90" s="49">
        <v>16.5</v>
      </c>
      <c r="F90" s="17"/>
      <c r="G90" s="97" t="s">
        <v>453</v>
      </c>
    </row>
    <row r="91" spans="1:7" x14ac:dyDescent="0.35">
      <c r="A91" s="4"/>
      <c r="B91" s="10" t="s">
        <v>7</v>
      </c>
      <c r="C91" s="73" t="s">
        <v>271</v>
      </c>
      <c r="D91" s="49" t="s">
        <v>51</v>
      </c>
      <c r="E91" s="49">
        <v>17</v>
      </c>
      <c r="F91" s="17"/>
      <c r="G91" s="97" t="s">
        <v>453</v>
      </c>
    </row>
    <row r="92" spans="1:7" x14ac:dyDescent="0.35">
      <c r="A92" s="4"/>
      <c r="B92" s="10" t="s">
        <v>7</v>
      </c>
      <c r="C92" s="73" t="s">
        <v>271</v>
      </c>
      <c r="D92" s="49" t="s">
        <v>51</v>
      </c>
      <c r="E92" s="49">
        <v>17.5</v>
      </c>
      <c r="F92" s="17"/>
      <c r="G92" s="97" t="s">
        <v>453</v>
      </c>
    </row>
    <row r="93" spans="1:7" x14ac:dyDescent="0.35">
      <c r="A93" s="4"/>
      <c r="B93" s="10" t="s">
        <v>7</v>
      </c>
      <c r="C93" s="73" t="s">
        <v>100</v>
      </c>
      <c r="D93" s="49" t="s">
        <v>51</v>
      </c>
      <c r="E93" s="49">
        <v>15</v>
      </c>
      <c r="F93" s="17"/>
      <c r="G93" s="97" t="s">
        <v>453</v>
      </c>
    </row>
    <row r="94" spans="1:7" x14ac:dyDescent="0.35">
      <c r="A94" s="4"/>
      <c r="B94" s="10" t="s">
        <v>7</v>
      </c>
      <c r="C94" s="73" t="s">
        <v>100</v>
      </c>
      <c r="D94" s="49" t="s">
        <v>51</v>
      </c>
      <c r="E94" s="49">
        <v>15.5</v>
      </c>
      <c r="F94" s="17"/>
      <c r="G94" s="97" t="s">
        <v>453</v>
      </c>
    </row>
    <row r="95" spans="1:7" x14ac:dyDescent="0.35">
      <c r="A95" s="4"/>
      <c r="B95" s="10" t="s">
        <v>7</v>
      </c>
      <c r="C95" s="73" t="s">
        <v>100</v>
      </c>
      <c r="D95" s="49" t="s">
        <v>51</v>
      </c>
      <c r="E95" s="49">
        <v>18</v>
      </c>
      <c r="F95" s="17"/>
      <c r="G95" s="97" t="s">
        <v>453</v>
      </c>
    </row>
    <row r="96" spans="1:7" x14ac:dyDescent="0.35">
      <c r="A96" s="4"/>
      <c r="B96" s="10" t="s">
        <v>7</v>
      </c>
      <c r="C96" s="73" t="s">
        <v>100</v>
      </c>
      <c r="D96" s="49" t="s">
        <v>51</v>
      </c>
      <c r="E96" s="49">
        <v>17</v>
      </c>
      <c r="F96" s="17"/>
      <c r="G96" s="97" t="s">
        <v>453</v>
      </c>
    </row>
    <row r="97" spans="1:7" x14ac:dyDescent="0.35">
      <c r="A97" s="4"/>
      <c r="B97" s="10" t="s">
        <v>7</v>
      </c>
      <c r="C97" s="73" t="s">
        <v>100</v>
      </c>
      <c r="D97" s="49" t="s">
        <v>51</v>
      </c>
      <c r="E97" s="49">
        <v>19.5</v>
      </c>
      <c r="F97" s="17"/>
      <c r="G97" s="97" t="s">
        <v>453</v>
      </c>
    </row>
    <row r="98" spans="1:7" x14ac:dyDescent="0.35">
      <c r="A98" s="4"/>
      <c r="B98" s="10" t="s">
        <v>7</v>
      </c>
      <c r="C98" s="73" t="s">
        <v>262</v>
      </c>
      <c r="D98" s="49" t="s">
        <v>51</v>
      </c>
      <c r="E98" s="49">
        <v>17.5</v>
      </c>
      <c r="F98" s="17"/>
      <c r="G98" s="97" t="s">
        <v>453</v>
      </c>
    </row>
    <row r="99" spans="1:7" x14ac:dyDescent="0.35">
      <c r="A99" s="4"/>
      <c r="B99" s="10" t="s">
        <v>7</v>
      </c>
      <c r="C99" s="73" t="s">
        <v>262</v>
      </c>
      <c r="D99" s="49" t="s">
        <v>51</v>
      </c>
      <c r="E99" s="49">
        <v>17</v>
      </c>
      <c r="F99" s="17"/>
      <c r="G99" s="97" t="s">
        <v>453</v>
      </c>
    </row>
    <row r="100" spans="1:7" x14ac:dyDescent="0.35">
      <c r="A100" s="4"/>
      <c r="B100" s="10" t="s">
        <v>7</v>
      </c>
      <c r="C100" s="73" t="s">
        <v>262</v>
      </c>
      <c r="D100" s="49" t="s">
        <v>51</v>
      </c>
      <c r="E100" s="49">
        <v>20</v>
      </c>
      <c r="F100" s="17"/>
      <c r="G100" s="97" t="s">
        <v>453</v>
      </c>
    </row>
    <row r="101" spans="1:7" x14ac:dyDescent="0.35">
      <c r="A101" s="4"/>
      <c r="B101" s="10" t="s">
        <v>7</v>
      </c>
      <c r="C101" s="73" t="s">
        <v>262</v>
      </c>
      <c r="D101" s="49" t="s">
        <v>51</v>
      </c>
      <c r="E101" s="49">
        <v>17.5</v>
      </c>
      <c r="F101" s="17"/>
      <c r="G101" s="97" t="s">
        <v>453</v>
      </c>
    </row>
    <row r="102" spans="1:7" x14ac:dyDescent="0.35">
      <c r="A102" s="4"/>
      <c r="B102" s="10" t="s">
        <v>7</v>
      </c>
      <c r="C102" s="73" t="s">
        <v>262</v>
      </c>
      <c r="D102" s="49" t="s">
        <v>51</v>
      </c>
      <c r="E102" s="49">
        <v>18</v>
      </c>
      <c r="F102" s="17"/>
      <c r="G102" s="97" t="s">
        <v>453</v>
      </c>
    </row>
    <row r="103" spans="1:7" x14ac:dyDescent="0.35">
      <c r="A103" s="4"/>
      <c r="B103" s="10" t="s">
        <v>7</v>
      </c>
      <c r="C103" s="73" t="s">
        <v>262</v>
      </c>
      <c r="D103" s="49" t="s">
        <v>51</v>
      </c>
      <c r="E103" s="49">
        <v>18.5</v>
      </c>
      <c r="F103" s="17"/>
      <c r="G103" s="97" t="s">
        <v>453</v>
      </c>
    </row>
    <row r="104" spans="1:7" x14ac:dyDescent="0.35">
      <c r="A104" s="4"/>
      <c r="B104" s="10" t="s">
        <v>7</v>
      </c>
      <c r="C104" s="73" t="s">
        <v>272</v>
      </c>
      <c r="D104" s="49" t="s">
        <v>51</v>
      </c>
      <c r="E104" s="49">
        <v>17</v>
      </c>
      <c r="F104" s="17"/>
      <c r="G104" s="97" t="s">
        <v>453</v>
      </c>
    </row>
    <row r="105" spans="1:7" x14ac:dyDescent="0.35">
      <c r="A105" s="4"/>
      <c r="B105" s="10" t="s">
        <v>7</v>
      </c>
      <c r="C105" s="73" t="s">
        <v>272</v>
      </c>
      <c r="D105" s="49" t="s">
        <v>51</v>
      </c>
      <c r="E105" s="49">
        <v>18</v>
      </c>
      <c r="F105" s="17"/>
      <c r="G105" s="97" t="s">
        <v>453</v>
      </c>
    </row>
    <row r="106" spans="1:7" x14ac:dyDescent="0.35">
      <c r="A106" s="4"/>
      <c r="B106" s="10" t="s">
        <v>7</v>
      </c>
      <c r="C106" s="73" t="s">
        <v>272</v>
      </c>
      <c r="D106" s="49" t="s">
        <v>51</v>
      </c>
      <c r="E106" s="49">
        <v>17.7</v>
      </c>
      <c r="F106" s="17"/>
      <c r="G106" s="97" t="s">
        <v>453</v>
      </c>
    </row>
    <row r="107" spans="1:7" x14ac:dyDescent="0.35">
      <c r="A107" s="4"/>
      <c r="B107" s="10" t="s">
        <v>7</v>
      </c>
      <c r="C107" s="73" t="s">
        <v>272</v>
      </c>
      <c r="D107" s="49" t="s">
        <v>51</v>
      </c>
      <c r="E107" s="49">
        <v>18</v>
      </c>
      <c r="F107" s="17"/>
      <c r="G107" s="97" t="s">
        <v>453</v>
      </c>
    </row>
    <row r="108" spans="1:7" x14ac:dyDescent="0.35">
      <c r="A108" s="4"/>
      <c r="B108" s="10" t="s">
        <v>7</v>
      </c>
      <c r="C108" s="73" t="s">
        <v>273</v>
      </c>
      <c r="D108" s="49" t="s">
        <v>51</v>
      </c>
      <c r="E108" s="49">
        <v>17.5</v>
      </c>
      <c r="F108" s="17"/>
      <c r="G108" s="97" t="s">
        <v>453</v>
      </c>
    </row>
    <row r="109" spans="1:7" x14ac:dyDescent="0.35">
      <c r="A109" s="4"/>
      <c r="B109" s="10" t="s">
        <v>7</v>
      </c>
      <c r="C109" s="73" t="s">
        <v>273</v>
      </c>
      <c r="D109" s="49" t="s">
        <v>51</v>
      </c>
      <c r="E109" s="49">
        <v>17</v>
      </c>
      <c r="F109" s="17"/>
      <c r="G109" s="97" t="s">
        <v>453</v>
      </c>
    </row>
    <row r="110" spans="1:7" x14ac:dyDescent="0.35">
      <c r="A110" s="4"/>
      <c r="B110" s="10" t="s">
        <v>7</v>
      </c>
      <c r="C110" s="73" t="s">
        <v>273</v>
      </c>
      <c r="D110" s="49" t="s">
        <v>51</v>
      </c>
      <c r="E110" s="49">
        <v>18</v>
      </c>
      <c r="F110" s="17"/>
      <c r="G110" s="97" t="s">
        <v>453</v>
      </c>
    </row>
    <row r="111" spans="1:7" x14ac:dyDescent="0.35">
      <c r="A111" s="4"/>
      <c r="B111" s="10" t="s">
        <v>7</v>
      </c>
      <c r="C111" s="73" t="s">
        <v>264</v>
      </c>
      <c r="D111" s="49" t="s">
        <v>51</v>
      </c>
      <c r="E111" s="49">
        <v>18.5</v>
      </c>
      <c r="F111" s="17"/>
      <c r="G111" s="97" t="s">
        <v>453</v>
      </c>
    </row>
    <row r="112" spans="1:7" x14ac:dyDescent="0.35">
      <c r="A112" s="4"/>
      <c r="B112" s="10" t="s">
        <v>7</v>
      </c>
      <c r="C112" s="73" t="s">
        <v>264</v>
      </c>
      <c r="D112" s="49" t="s">
        <v>51</v>
      </c>
      <c r="E112" s="49">
        <v>17</v>
      </c>
      <c r="F112" s="17"/>
      <c r="G112" s="97" t="s">
        <v>453</v>
      </c>
    </row>
    <row r="113" spans="1:7" x14ac:dyDescent="0.35">
      <c r="A113" s="4"/>
      <c r="B113" s="10" t="s">
        <v>7</v>
      </c>
      <c r="C113" s="73" t="s">
        <v>264</v>
      </c>
      <c r="D113" s="49" t="s">
        <v>51</v>
      </c>
      <c r="E113" s="49">
        <v>18.5</v>
      </c>
      <c r="F113" s="17"/>
      <c r="G113" s="97" t="s">
        <v>453</v>
      </c>
    </row>
    <row r="114" spans="1:7" x14ac:dyDescent="0.35">
      <c r="A114" s="4"/>
      <c r="B114" s="10" t="s">
        <v>7</v>
      </c>
      <c r="C114" s="73" t="s">
        <v>264</v>
      </c>
      <c r="D114" s="49" t="s">
        <v>51</v>
      </c>
      <c r="E114" s="49">
        <v>17.5</v>
      </c>
      <c r="F114" s="17"/>
      <c r="G114" s="97" t="s">
        <v>453</v>
      </c>
    </row>
    <row r="115" spans="1:7" x14ac:dyDescent="0.35">
      <c r="A115" s="4"/>
      <c r="B115" s="10" t="s">
        <v>7</v>
      </c>
      <c r="C115" s="73" t="s">
        <v>264</v>
      </c>
      <c r="D115" s="49" t="s">
        <v>51</v>
      </c>
      <c r="E115" s="49">
        <v>18</v>
      </c>
      <c r="F115" s="17"/>
      <c r="G115" s="97" t="s">
        <v>453</v>
      </c>
    </row>
    <row r="116" spans="1:7" x14ac:dyDescent="0.35">
      <c r="A116" s="4"/>
      <c r="B116" s="10" t="s">
        <v>7</v>
      </c>
      <c r="C116" s="73" t="s">
        <v>170</v>
      </c>
      <c r="D116" s="49" t="s">
        <v>51</v>
      </c>
      <c r="E116" s="49">
        <v>17</v>
      </c>
      <c r="F116" s="17"/>
      <c r="G116" s="97" t="s">
        <v>453</v>
      </c>
    </row>
    <row r="117" spans="1:7" x14ac:dyDescent="0.35">
      <c r="A117" s="4"/>
      <c r="B117" s="10" t="s">
        <v>7</v>
      </c>
      <c r="C117" s="73" t="s">
        <v>170</v>
      </c>
      <c r="D117" s="49" t="s">
        <v>51</v>
      </c>
      <c r="E117" s="49">
        <v>17</v>
      </c>
      <c r="F117" s="17"/>
      <c r="G117" s="97" t="s">
        <v>453</v>
      </c>
    </row>
    <row r="118" spans="1:7" x14ac:dyDescent="0.35">
      <c r="A118" s="4"/>
      <c r="B118" s="10" t="s">
        <v>7</v>
      </c>
      <c r="C118" s="73" t="s">
        <v>170</v>
      </c>
      <c r="D118" s="49" t="s">
        <v>51</v>
      </c>
      <c r="E118" s="49">
        <v>16</v>
      </c>
      <c r="F118" s="17"/>
      <c r="G118" s="97" t="s">
        <v>453</v>
      </c>
    </row>
    <row r="119" spans="1:7" x14ac:dyDescent="0.35">
      <c r="A119" s="4"/>
      <c r="B119" s="10" t="s">
        <v>7</v>
      </c>
      <c r="C119" s="73" t="s">
        <v>171</v>
      </c>
      <c r="D119" s="49" t="s">
        <v>51</v>
      </c>
      <c r="E119" s="49">
        <v>18.8</v>
      </c>
      <c r="F119" s="17"/>
      <c r="G119" s="97" t="s">
        <v>453</v>
      </c>
    </row>
    <row r="120" spans="1:7" x14ac:dyDescent="0.35">
      <c r="A120" s="4"/>
      <c r="B120" s="10" t="s">
        <v>7</v>
      </c>
      <c r="C120" s="73" t="s">
        <v>171</v>
      </c>
      <c r="D120" s="49" t="s">
        <v>51</v>
      </c>
      <c r="E120" s="49">
        <v>18.5</v>
      </c>
      <c r="F120" s="17"/>
      <c r="G120" s="97" t="s">
        <v>453</v>
      </c>
    </row>
    <row r="121" spans="1:7" x14ac:dyDescent="0.35">
      <c r="A121" s="4"/>
      <c r="B121" s="10" t="s">
        <v>7</v>
      </c>
      <c r="C121" s="73" t="s">
        <v>171</v>
      </c>
      <c r="D121" s="49" t="s">
        <v>51</v>
      </c>
      <c r="E121" s="49">
        <v>18</v>
      </c>
      <c r="F121" s="17"/>
      <c r="G121" s="97" t="s">
        <v>453</v>
      </c>
    </row>
    <row r="122" spans="1:7" x14ac:dyDescent="0.35">
      <c r="A122" s="4"/>
      <c r="B122" s="10" t="s">
        <v>7</v>
      </c>
      <c r="C122" s="73" t="s">
        <v>171</v>
      </c>
      <c r="D122" s="49" t="s">
        <v>51</v>
      </c>
      <c r="E122" s="49">
        <v>18</v>
      </c>
      <c r="F122" s="17"/>
      <c r="G122" s="97" t="s">
        <v>453</v>
      </c>
    </row>
    <row r="123" spans="1:7" x14ac:dyDescent="0.35">
      <c r="A123" s="4"/>
      <c r="B123" s="10" t="s">
        <v>8</v>
      </c>
      <c r="C123" s="73" t="s">
        <v>175</v>
      </c>
      <c r="D123" s="49" t="s">
        <v>50</v>
      </c>
      <c r="E123" s="49">
        <v>14.5</v>
      </c>
      <c r="F123" s="17"/>
      <c r="G123" s="73" t="s">
        <v>450</v>
      </c>
    </row>
    <row r="124" spans="1:7" x14ac:dyDescent="0.35">
      <c r="A124" s="4"/>
      <c r="B124" s="10" t="s">
        <v>8</v>
      </c>
      <c r="C124" s="73" t="s">
        <v>175</v>
      </c>
      <c r="D124" s="49" t="s">
        <v>50</v>
      </c>
      <c r="E124" s="49">
        <v>14</v>
      </c>
      <c r="F124" s="17"/>
      <c r="G124" s="97" t="s">
        <v>450</v>
      </c>
    </row>
    <row r="125" spans="1:7" x14ac:dyDescent="0.35">
      <c r="A125" s="4"/>
      <c r="B125" s="10" t="s">
        <v>8</v>
      </c>
      <c r="C125" s="73" t="s">
        <v>175</v>
      </c>
      <c r="D125" s="49" t="s">
        <v>50</v>
      </c>
      <c r="E125" s="49">
        <v>14</v>
      </c>
      <c r="F125" s="17"/>
      <c r="G125" s="97" t="s">
        <v>450</v>
      </c>
    </row>
    <row r="126" spans="1:7" x14ac:dyDescent="0.35">
      <c r="A126" s="4"/>
      <c r="B126" s="10" t="s">
        <v>8</v>
      </c>
      <c r="C126" s="73" t="s">
        <v>176</v>
      </c>
      <c r="D126" s="49" t="s">
        <v>50</v>
      </c>
      <c r="E126" s="49">
        <v>14.5</v>
      </c>
      <c r="F126" s="17"/>
      <c r="G126" s="97" t="s">
        <v>450</v>
      </c>
    </row>
    <row r="127" spans="1:7" x14ac:dyDescent="0.35">
      <c r="A127" s="4"/>
      <c r="B127" s="10" t="s">
        <v>8</v>
      </c>
      <c r="C127" s="73" t="s">
        <v>176</v>
      </c>
      <c r="D127" s="49" t="s">
        <v>50</v>
      </c>
      <c r="E127" s="49">
        <v>14</v>
      </c>
      <c r="F127" s="17"/>
      <c r="G127" s="97" t="s">
        <v>450</v>
      </c>
    </row>
    <row r="128" spans="1:7" x14ac:dyDescent="0.35">
      <c r="A128" s="4"/>
      <c r="B128" s="10" t="s">
        <v>8</v>
      </c>
      <c r="C128" s="73" t="s">
        <v>176</v>
      </c>
      <c r="D128" s="49" t="s">
        <v>50</v>
      </c>
      <c r="E128" s="49">
        <v>15</v>
      </c>
      <c r="F128" s="17"/>
      <c r="G128" s="97" t="s">
        <v>450</v>
      </c>
    </row>
    <row r="129" spans="1:7" x14ac:dyDescent="0.35">
      <c r="A129" s="4"/>
      <c r="B129" s="10" t="s">
        <v>8</v>
      </c>
      <c r="C129" s="73" t="s">
        <v>177</v>
      </c>
      <c r="D129" s="49" t="s">
        <v>50</v>
      </c>
      <c r="E129" s="49">
        <v>18</v>
      </c>
      <c r="F129" s="17"/>
      <c r="G129" s="97" t="s">
        <v>450</v>
      </c>
    </row>
    <row r="130" spans="1:7" x14ac:dyDescent="0.35">
      <c r="A130" s="4"/>
      <c r="B130" s="10" t="s">
        <v>8</v>
      </c>
      <c r="C130" s="73" t="s">
        <v>177</v>
      </c>
      <c r="D130" s="49" t="s">
        <v>50</v>
      </c>
      <c r="E130" s="49">
        <v>18</v>
      </c>
      <c r="F130" s="17"/>
      <c r="G130" s="97" t="s">
        <v>450</v>
      </c>
    </row>
    <row r="131" spans="1:7" x14ac:dyDescent="0.35">
      <c r="A131" s="4"/>
      <c r="B131" s="10" t="s">
        <v>8</v>
      </c>
      <c r="C131" s="73" t="s">
        <v>177</v>
      </c>
      <c r="D131" s="49" t="s">
        <v>50</v>
      </c>
      <c r="E131" s="49">
        <v>16.5</v>
      </c>
      <c r="F131" s="17"/>
      <c r="G131" s="97" t="s">
        <v>450</v>
      </c>
    </row>
    <row r="132" spans="1:7" x14ac:dyDescent="0.35">
      <c r="A132" s="4"/>
      <c r="B132" s="10" t="s">
        <v>8</v>
      </c>
      <c r="C132" s="73" t="s">
        <v>177</v>
      </c>
      <c r="D132" s="49" t="s">
        <v>50</v>
      </c>
      <c r="E132" s="49">
        <v>17.5</v>
      </c>
      <c r="F132" s="17"/>
      <c r="G132" s="97" t="s">
        <v>450</v>
      </c>
    </row>
    <row r="133" spans="1:7" x14ac:dyDescent="0.35">
      <c r="A133" s="4"/>
      <c r="B133" s="10" t="s">
        <v>8</v>
      </c>
      <c r="C133" s="73" t="s">
        <v>178</v>
      </c>
      <c r="D133" s="49" t="s">
        <v>50</v>
      </c>
      <c r="E133" s="49">
        <v>16.5</v>
      </c>
      <c r="F133" s="17"/>
      <c r="G133" s="97" t="s">
        <v>450</v>
      </c>
    </row>
    <row r="134" spans="1:7" x14ac:dyDescent="0.35">
      <c r="A134" s="4"/>
      <c r="B134" s="10" t="s">
        <v>8</v>
      </c>
      <c r="C134" s="73" t="s">
        <v>178</v>
      </c>
      <c r="D134" s="49" t="s">
        <v>50</v>
      </c>
      <c r="E134" s="49">
        <v>15.5</v>
      </c>
      <c r="F134" s="17"/>
      <c r="G134" s="97" t="s">
        <v>450</v>
      </c>
    </row>
    <row r="135" spans="1:7" x14ac:dyDescent="0.35">
      <c r="A135" s="4"/>
      <c r="B135" s="10" t="s">
        <v>8</v>
      </c>
      <c r="C135" s="73" t="s">
        <v>178</v>
      </c>
      <c r="D135" s="49" t="s">
        <v>50</v>
      </c>
      <c r="E135" s="49">
        <v>16</v>
      </c>
      <c r="F135" s="17"/>
      <c r="G135" s="97" t="s">
        <v>450</v>
      </c>
    </row>
    <row r="136" spans="1:7" x14ac:dyDescent="0.35">
      <c r="A136" s="4"/>
      <c r="B136" s="10" t="s">
        <v>8</v>
      </c>
      <c r="C136" s="73" t="s">
        <v>178</v>
      </c>
      <c r="D136" s="49" t="s">
        <v>50</v>
      </c>
      <c r="E136" s="49">
        <v>15.5</v>
      </c>
      <c r="F136" s="17"/>
      <c r="G136" s="97" t="s">
        <v>450</v>
      </c>
    </row>
    <row r="137" spans="1:7" x14ac:dyDescent="0.35">
      <c r="A137" s="4"/>
      <c r="B137" s="10" t="s">
        <v>8</v>
      </c>
      <c r="C137" s="73" t="s">
        <v>179</v>
      </c>
      <c r="D137" s="49" t="s">
        <v>50</v>
      </c>
      <c r="E137" s="49">
        <v>17</v>
      </c>
      <c r="F137" s="17"/>
      <c r="G137" s="97" t="s">
        <v>450</v>
      </c>
    </row>
    <row r="138" spans="1:7" x14ac:dyDescent="0.35">
      <c r="A138" s="4"/>
      <c r="B138" s="10" t="s">
        <v>8</v>
      </c>
      <c r="C138" s="73" t="s">
        <v>179</v>
      </c>
      <c r="D138" s="49" t="s">
        <v>50</v>
      </c>
      <c r="E138" s="49">
        <v>18.5</v>
      </c>
      <c r="F138" s="17"/>
      <c r="G138" s="97" t="s">
        <v>450</v>
      </c>
    </row>
    <row r="139" spans="1:7" x14ac:dyDescent="0.35">
      <c r="A139" s="4"/>
      <c r="B139" s="10" t="s">
        <v>8</v>
      </c>
      <c r="C139" s="73" t="s">
        <v>179</v>
      </c>
      <c r="D139" s="49" t="s">
        <v>50</v>
      </c>
      <c r="E139" s="49">
        <v>18</v>
      </c>
      <c r="F139" s="17"/>
      <c r="G139" s="97" t="s">
        <v>450</v>
      </c>
    </row>
    <row r="140" spans="1:7" x14ac:dyDescent="0.35">
      <c r="A140" s="4"/>
      <c r="B140" s="10" t="s">
        <v>8</v>
      </c>
      <c r="C140" s="73" t="s">
        <v>179</v>
      </c>
      <c r="D140" s="49" t="s">
        <v>50</v>
      </c>
      <c r="E140" s="49">
        <v>17.5</v>
      </c>
      <c r="F140" s="17"/>
      <c r="G140" s="97" t="s">
        <v>450</v>
      </c>
    </row>
    <row r="141" spans="1:7" x14ac:dyDescent="0.35">
      <c r="A141" s="4"/>
      <c r="B141" s="10" t="s">
        <v>8</v>
      </c>
      <c r="C141" s="73" t="s">
        <v>55</v>
      </c>
      <c r="D141" s="49" t="s">
        <v>50</v>
      </c>
      <c r="E141" s="49">
        <v>19.5</v>
      </c>
      <c r="F141" s="17"/>
      <c r="G141" s="97" t="s">
        <v>450</v>
      </c>
    </row>
    <row r="142" spans="1:7" x14ac:dyDescent="0.35">
      <c r="A142" s="4"/>
      <c r="B142" s="10" t="s">
        <v>8</v>
      </c>
      <c r="C142" s="73" t="s">
        <v>55</v>
      </c>
      <c r="D142" s="49" t="s">
        <v>50</v>
      </c>
      <c r="E142" s="49">
        <v>19</v>
      </c>
      <c r="F142" s="17"/>
      <c r="G142" s="97" t="s">
        <v>450</v>
      </c>
    </row>
    <row r="143" spans="1:7" x14ac:dyDescent="0.35">
      <c r="A143" s="4"/>
      <c r="B143" s="10" t="s">
        <v>8</v>
      </c>
      <c r="C143" s="73" t="s">
        <v>55</v>
      </c>
      <c r="D143" s="49" t="s">
        <v>50</v>
      </c>
      <c r="E143" s="49">
        <v>19.5</v>
      </c>
      <c r="F143" s="17"/>
      <c r="G143" s="97" t="s">
        <v>450</v>
      </c>
    </row>
    <row r="144" spans="1:7" x14ac:dyDescent="0.35">
      <c r="A144" s="4"/>
      <c r="B144" s="10" t="s">
        <v>8</v>
      </c>
      <c r="C144" s="73" t="s">
        <v>185</v>
      </c>
      <c r="D144" s="49" t="s">
        <v>50</v>
      </c>
      <c r="E144" s="49">
        <v>17.2</v>
      </c>
      <c r="F144" s="17"/>
      <c r="G144" s="97" t="s">
        <v>450</v>
      </c>
    </row>
    <row r="145" spans="1:7" x14ac:dyDescent="0.35">
      <c r="A145" s="4"/>
      <c r="B145" s="10" t="s">
        <v>8</v>
      </c>
      <c r="C145" s="73" t="s">
        <v>185</v>
      </c>
      <c r="D145" s="49" t="s">
        <v>50</v>
      </c>
      <c r="E145" s="49">
        <v>17.5</v>
      </c>
      <c r="F145" s="17"/>
      <c r="G145" s="97" t="s">
        <v>450</v>
      </c>
    </row>
    <row r="146" spans="1:7" x14ac:dyDescent="0.35">
      <c r="A146" s="4"/>
      <c r="B146" s="10" t="s">
        <v>8</v>
      </c>
      <c r="C146" s="73" t="s">
        <v>185</v>
      </c>
      <c r="D146" s="49" t="s">
        <v>50</v>
      </c>
      <c r="E146" s="49">
        <v>17</v>
      </c>
      <c r="F146" s="17"/>
      <c r="G146" s="97" t="s">
        <v>450</v>
      </c>
    </row>
    <row r="147" spans="1:7" x14ac:dyDescent="0.35">
      <c r="A147" s="4"/>
      <c r="B147" s="10" t="s">
        <v>8</v>
      </c>
      <c r="C147" s="73" t="s">
        <v>185</v>
      </c>
      <c r="D147" s="49" t="s">
        <v>50</v>
      </c>
      <c r="E147" s="49">
        <v>17</v>
      </c>
      <c r="F147" s="17"/>
      <c r="G147" s="97" t="s">
        <v>450</v>
      </c>
    </row>
    <row r="148" spans="1:7" x14ac:dyDescent="0.35">
      <c r="A148" s="4"/>
      <c r="B148" s="10" t="s">
        <v>8</v>
      </c>
      <c r="C148" s="73" t="s">
        <v>185</v>
      </c>
      <c r="D148" s="49" t="s">
        <v>50</v>
      </c>
      <c r="E148" s="49">
        <v>16.5</v>
      </c>
      <c r="F148" s="17"/>
      <c r="G148" s="97" t="s">
        <v>450</v>
      </c>
    </row>
    <row r="149" spans="1:7" x14ac:dyDescent="0.35">
      <c r="A149" s="4"/>
      <c r="B149" s="10" t="s">
        <v>8</v>
      </c>
      <c r="C149" s="73" t="s">
        <v>228</v>
      </c>
      <c r="D149" s="49" t="s">
        <v>50</v>
      </c>
      <c r="E149" s="49">
        <v>20.5</v>
      </c>
      <c r="F149" s="17"/>
      <c r="G149" s="97" t="s">
        <v>450</v>
      </c>
    </row>
    <row r="150" spans="1:7" x14ac:dyDescent="0.35">
      <c r="A150" s="4"/>
      <c r="B150" s="10" t="s">
        <v>8</v>
      </c>
      <c r="C150" s="73" t="s">
        <v>228</v>
      </c>
      <c r="D150" s="49" t="s">
        <v>50</v>
      </c>
      <c r="E150" s="49">
        <v>20</v>
      </c>
      <c r="F150" s="17"/>
      <c r="G150" s="97" t="s">
        <v>450</v>
      </c>
    </row>
    <row r="151" spans="1:7" x14ac:dyDescent="0.35">
      <c r="A151" s="4"/>
      <c r="B151" s="10" t="s">
        <v>8</v>
      </c>
      <c r="C151" s="73" t="s">
        <v>228</v>
      </c>
      <c r="D151" s="49" t="s">
        <v>50</v>
      </c>
      <c r="E151" s="49">
        <v>19</v>
      </c>
      <c r="F151" s="17"/>
      <c r="G151" s="97" t="s">
        <v>450</v>
      </c>
    </row>
    <row r="152" spans="1:7" x14ac:dyDescent="0.35">
      <c r="A152" s="4"/>
      <c r="B152" s="10" t="s">
        <v>8</v>
      </c>
      <c r="C152" s="73" t="s">
        <v>228</v>
      </c>
      <c r="D152" s="49" t="s">
        <v>50</v>
      </c>
      <c r="E152" s="49">
        <v>20</v>
      </c>
      <c r="F152" s="17"/>
      <c r="G152" s="97" t="s">
        <v>450</v>
      </c>
    </row>
    <row r="153" spans="1:7" x14ac:dyDescent="0.35">
      <c r="A153" s="4"/>
      <c r="B153" s="10" t="s">
        <v>8</v>
      </c>
      <c r="C153" s="73" t="s">
        <v>228</v>
      </c>
      <c r="D153" s="49" t="s">
        <v>50</v>
      </c>
      <c r="E153" s="49">
        <v>19.5</v>
      </c>
      <c r="F153" s="17"/>
      <c r="G153" s="97" t="s">
        <v>450</v>
      </c>
    </row>
    <row r="154" spans="1:7" x14ac:dyDescent="0.35">
      <c r="A154" s="4"/>
      <c r="B154" s="10" t="s">
        <v>8</v>
      </c>
      <c r="C154" s="73" t="s">
        <v>229</v>
      </c>
      <c r="D154" s="49" t="s">
        <v>50</v>
      </c>
      <c r="E154" s="49">
        <v>19.5</v>
      </c>
      <c r="F154" s="17"/>
      <c r="G154" s="97" t="s">
        <v>450</v>
      </c>
    </row>
    <row r="155" spans="1:7" x14ac:dyDescent="0.35">
      <c r="A155" s="4"/>
      <c r="B155" s="10" t="s">
        <v>8</v>
      </c>
      <c r="C155" s="73" t="s">
        <v>229</v>
      </c>
      <c r="D155" s="49" t="s">
        <v>50</v>
      </c>
      <c r="E155" s="49">
        <v>19</v>
      </c>
      <c r="F155" s="17"/>
      <c r="G155" s="97" t="s">
        <v>450</v>
      </c>
    </row>
    <row r="156" spans="1:7" x14ac:dyDescent="0.35">
      <c r="A156" s="4"/>
      <c r="B156" s="10" t="s">
        <v>8</v>
      </c>
      <c r="C156" s="73" t="s">
        <v>229</v>
      </c>
      <c r="D156" s="49" t="s">
        <v>50</v>
      </c>
      <c r="E156" s="49">
        <v>19</v>
      </c>
      <c r="F156" s="17"/>
      <c r="G156" s="97" t="s">
        <v>450</v>
      </c>
    </row>
    <row r="157" spans="1:7" x14ac:dyDescent="0.35">
      <c r="A157" s="4"/>
      <c r="B157" s="10" t="s">
        <v>8</v>
      </c>
      <c r="C157" s="73" t="s">
        <v>229</v>
      </c>
      <c r="D157" s="49" t="s">
        <v>50</v>
      </c>
      <c r="E157" s="49">
        <v>18</v>
      </c>
      <c r="F157" s="17"/>
      <c r="G157" s="97" t="s">
        <v>450</v>
      </c>
    </row>
    <row r="158" spans="1:7" x14ac:dyDescent="0.35">
      <c r="A158" s="4"/>
      <c r="B158" s="10" t="s">
        <v>8</v>
      </c>
      <c r="C158" s="73" t="s">
        <v>229</v>
      </c>
      <c r="D158" s="49" t="s">
        <v>50</v>
      </c>
      <c r="E158" s="49">
        <v>17.5</v>
      </c>
      <c r="F158" s="17"/>
      <c r="G158" s="97" t="s">
        <v>450</v>
      </c>
    </row>
    <row r="159" spans="1:7" x14ac:dyDescent="0.35">
      <c r="A159" s="4"/>
      <c r="B159" s="10" t="s">
        <v>8</v>
      </c>
      <c r="C159" s="73" t="s">
        <v>230</v>
      </c>
      <c r="D159" s="49" t="s">
        <v>50</v>
      </c>
      <c r="E159" s="49">
        <v>17.2</v>
      </c>
      <c r="F159" s="17"/>
      <c r="G159" s="97" t="s">
        <v>450</v>
      </c>
    </row>
    <row r="160" spans="1:7" x14ac:dyDescent="0.35">
      <c r="A160" s="4"/>
      <c r="B160" s="10" t="s">
        <v>8</v>
      </c>
      <c r="C160" s="73" t="s">
        <v>230</v>
      </c>
      <c r="D160" s="49" t="s">
        <v>50</v>
      </c>
      <c r="E160" s="49">
        <v>17</v>
      </c>
      <c r="F160" s="17"/>
      <c r="G160" s="97" t="s">
        <v>450</v>
      </c>
    </row>
    <row r="161" spans="1:7" x14ac:dyDescent="0.35">
      <c r="A161" s="4"/>
      <c r="B161" s="10" t="s">
        <v>8</v>
      </c>
      <c r="C161" s="73" t="s">
        <v>230</v>
      </c>
      <c r="D161" s="49" t="s">
        <v>50</v>
      </c>
      <c r="E161" s="49">
        <v>17</v>
      </c>
      <c r="F161" s="17"/>
      <c r="G161" s="97" t="s">
        <v>450</v>
      </c>
    </row>
    <row r="162" spans="1:7" x14ac:dyDescent="0.35">
      <c r="A162" s="4"/>
      <c r="B162" s="10" t="s">
        <v>8</v>
      </c>
      <c r="C162" s="73" t="s">
        <v>230</v>
      </c>
      <c r="D162" s="49" t="s">
        <v>50</v>
      </c>
      <c r="E162" s="49">
        <v>16.8</v>
      </c>
      <c r="F162" s="17"/>
      <c r="G162" s="97" t="s">
        <v>450</v>
      </c>
    </row>
    <row r="163" spans="1:7" x14ac:dyDescent="0.35">
      <c r="A163" s="4"/>
      <c r="B163" s="10" t="s">
        <v>8</v>
      </c>
      <c r="C163" s="73" t="s">
        <v>230</v>
      </c>
      <c r="D163" s="49" t="s">
        <v>50</v>
      </c>
      <c r="E163" s="49">
        <v>16.5</v>
      </c>
      <c r="F163" s="17"/>
      <c r="G163" s="97" t="s">
        <v>450</v>
      </c>
    </row>
    <row r="164" spans="1:7" x14ac:dyDescent="0.35">
      <c r="A164" s="4"/>
      <c r="B164" s="10" t="s">
        <v>8</v>
      </c>
      <c r="C164" s="73" t="s">
        <v>231</v>
      </c>
      <c r="D164" s="49" t="s">
        <v>50</v>
      </c>
      <c r="E164" s="49">
        <v>17</v>
      </c>
      <c r="F164" s="17"/>
      <c r="G164" s="97" t="s">
        <v>450</v>
      </c>
    </row>
    <row r="165" spans="1:7" x14ac:dyDescent="0.35">
      <c r="A165" s="4"/>
      <c r="B165" s="10" t="s">
        <v>8</v>
      </c>
      <c r="C165" s="73" t="s">
        <v>231</v>
      </c>
      <c r="D165" s="49" t="s">
        <v>50</v>
      </c>
      <c r="E165" s="49">
        <v>17</v>
      </c>
      <c r="F165" s="17"/>
      <c r="G165" s="97" t="s">
        <v>450</v>
      </c>
    </row>
    <row r="166" spans="1:7" x14ac:dyDescent="0.35">
      <c r="A166" s="4"/>
      <c r="B166" s="10" t="s">
        <v>8</v>
      </c>
      <c r="C166" s="73" t="s">
        <v>231</v>
      </c>
      <c r="D166" s="49" t="s">
        <v>50</v>
      </c>
      <c r="E166" s="49">
        <v>16.5</v>
      </c>
      <c r="F166" s="17"/>
      <c r="G166" s="97" t="s">
        <v>450</v>
      </c>
    </row>
    <row r="167" spans="1:7" x14ac:dyDescent="0.35">
      <c r="A167" s="4"/>
      <c r="B167" s="10" t="s">
        <v>8</v>
      </c>
      <c r="C167" s="73" t="s">
        <v>231</v>
      </c>
      <c r="D167" s="49" t="s">
        <v>50</v>
      </c>
      <c r="E167" s="49">
        <v>16.8</v>
      </c>
      <c r="F167" s="17"/>
      <c r="G167" s="97" t="s">
        <v>450</v>
      </c>
    </row>
    <row r="168" spans="1:7" x14ac:dyDescent="0.35">
      <c r="A168" s="4"/>
      <c r="B168" s="10" t="s">
        <v>8</v>
      </c>
      <c r="C168" s="73" t="s">
        <v>231</v>
      </c>
      <c r="D168" s="49" t="s">
        <v>50</v>
      </c>
      <c r="E168" s="49">
        <v>17</v>
      </c>
      <c r="F168" s="17"/>
      <c r="G168" s="97" t="s">
        <v>450</v>
      </c>
    </row>
    <row r="169" spans="1:7" x14ac:dyDescent="0.35">
      <c r="A169" s="4"/>
      <c r="B169" s="10" t="s">
        <v>8</v>
      </c>
      <c r="C169" s="73" t="s">
        <v>232</v>
      </c>
      <c r="D169" s="49" t="s">
        <v>50</v>
      </c>
      <c r="E169" s="49">
        <v>17.5</v>
      </c>
      <c r="F169" s="17"/>
      <c r="G169" s="97" t="s">
        <v>450</v>
      </c>
    </row>
    <row r="170" spans="1:7" x14ac:dyDescent="0.35">
      <c r="A170" s="4"/>
      <c r="B170" s="10" t="s">
        <v>8</v>
      </c>
      <c r="C170" s="73" t="s">
        <v>232</v>
      </c>
      <c r="D170" s="49" t="s">
        <v>50</v>
      </c>
      <c r="E170" s="49">
        <v>17</v>
      </c>
      <c r="F170" s="17"/>
      <c r="G170" s="97" t="s">
        <v>450</v>
      </c>
    </row>
    <row r="171" spans="1:7" x14ac:dyDescent="0.35">
      <c r="A171" s="4"/>
      <c r="B171" s="10" t="s">
        <v>8</v>
      </c>
      <c r="C171" s="73" t="s">
        <v>232</v>
      </c>
      <c r="D171" s="49" t="s">
        <v>50</v>
      </c>
      <c r="E171" s="49">
        <v>18.8</v>
      </c>
      <c r="F171" s="17"/>
      <c r="G171" s="97" t="s">
        <v>450</v>
      </c>
    </row>
    <row r="172" spans="1:7" x14ac:dyDescent="0.35">
      <c r="A172" s="4"/>
      <c r="B172" s="10" t="s">
        <v>8</v>
      </c>
      <c r="C172" s="73" t="s">
        <v>232</v>
      </c>
      <c r="D172" s="49" t="s">
        <v>50</v>
      </c>
      <c r="E172" s="49">
        <v>17.5</v>
      </c>
      <c r="F172" s="17"/>
      <c r="G172" s="97" t="s">
        <v>450</v>
      </c>
    </row>
    <row r="173" spans="1:7" x14ac:dyDescent="0.35">
      <c r="A173" s="4"/>
      <c r="B173" s="10" t="s">
        <v>8</v>
      </c>
      <c r="C173" s="73" t="s">
        <v>232</v>
      </c>
      <c r="D173" s="49" t="s">
        <v>50</v>
      </c>
      <c r="E173" s="49">
        <v>19</v>
      </c>
      <c r="F173" s="17"/>
      <c r="G173" s="97" t="s">
        <v>450</v>
      </c>
    </row>
    <row r="174" spans="1:7" x14ac:dyDescent="0.35">
      <c r="A174" s="4"/>
      <c r="B174" s="10" t="s">
        <v>8</v>
      </c>
      <c r="C174" s="73" t="s">
        <v>266</v>
      </c>
      <c r="D174" s="49" t="s">
        <v>50</v>
      </c>
      <c r="E174" s="49">
        <v>18</v>
      </c>
      <c r="F174" s="17"/>
      <c r="G174" s="97" t="s">
        <v>450</v>
      </c>
    </row>
    <row r="175" spans="1:7" x14ac:dyDescent="0.35">
      <c r="A175" s="4"/>
      <c r="B175" s="10" t="s">
        <v>8</v>
      </c>
      <c r="C175" s="73" t="s">
        <v>266</v>
      </c>
      <c r="D175" s="49" t="s">
        <v>50</v>
      </c>
      <c r="E175" s="49">
        <v>16</v>
      </c>
      <c r="F175" s="17"/>
      <c r="G175" s="97" t="s">
        <v>450</v>
      </c>
    </row>
    <row r="176" spans="1:7" x14ac:dyDescent="0.35">
      <c r="A176" s="4"/>
      <c r="B176" s="10" t="s">
        <v>8</v>
      </c>
      <c r="C176" s="73" t="s">
        <v>266</v>
      </c>
      <c r="D176" s="49" t="s">
        <v>50</v>
      </c>
      <c r="E176" s="49">
        <v>18.5</v>
      </c>
      <c r="F176" s="17"/>
      <c r="G176" s="97" t="s">
        <v>450</v>
      </c>
    </row>
    <row r="177" spans="1:7" x14ac:dyDescent="0.35">
      <c r="A177" s="4"/>
      <c r="B177" s="10" t="s">
        <v>8</v>
      </c>
      <c r="C177" s="73" t="s">
        <v>266</v>
      </c>
      <c r="D177" s="49" t="s">
        <v>50</v>
      </c>
      <c r="E177" s="49">
        <v>17.2</v>
      </c>
      <c r="F177" s="17"/>
      <c r="G177" s="97" t="s">
        <v>450</v>
      </c>
    </row>
    <row r="178" spans="1:7" x14ac:dyDescent="0.35">
      <c r="A178" s="4"/>
      <c r="B178" s="10" t="s">
        <v>8</v>
      </c>
      <c r="C178" s="73" t="s">
        <v>255</v>
      </c>
      <c r="D178" s="49" t="s">
        <v>50</v>
      </c>
      <c r="E178" s="49">
        <v>17.5</v>
      </c>
      <c r="F178" s="17"/>
      <c r="G178" s="97" t="s">
        <v>450</v>
      </c>
    </row>
    <row r="179" spans="1:7" x14ac:dyDescent="0.35">
      <c r="A179" s="4"/>
      <c r="B179" s="10" t="s">
        <v>8</v>
      </c>
      <c r="C179" s="73" t="s">
        <v>255</v>
      </c>
      <c r="D179" s="49" t="s">
        <v>50</v>
      </c>
      <c r="E179" s="49">
        <v>17.5</v>
      </c>
      <c r="F179" s="17"/>
      <c r="G179" s="97" t="s">
        <v>450</v>
      </c>
    </row>
    <row r="180" spans="1:7" x14ac:dyDescent="0.35">
      <c r="A180" s="4"/>
      <c r="B180" s="10" t="s">
        <v>8</v>
      </c>
      <c r="C180" s="73" t="s">
        <v>255</v>
      </c>
      <c r="D180" s="49" t="s">
        <v>50</v>
      </c>
      <c r="E180" s="49">
        <v>18</v>
      </c>
      <c r="F180" s="17"/>
      <c r="G180" s="97" t="s">
        <v>450</v>
      </c>
    </row>
    <row r="181" spans="1:7" x14ac:dyDescent="0.35">
      <c r="A181" s="4"/>
      <c r="B181" s="10" t="s">
        <v>8</v>
      </c>
      <c r="C181" s="73" t="s">
        <v>255</v>
      </c>
      <c r="D181" s="49" t="s">
        <v>50</v>
      </c>
      <c r="E181" s="49">
        <v>17.5</v>
      </c>
      <c r="F181" s="17"/>
      <c r="G181" s="97" t="s">
        <v>450</v>
      </c>
    </row>
    <row r="182" spans="1:7" x14ac:dyDescent="0.35">
      <c r="A182" s="4"/>
      <c r="B182" s="10" t="s">
        <v>8</v>
      </c>
      <c r="C182" s="73" t="s">
        <v>255</v>
      </c>
      <c r="D182" s="49" t="s">
        <v>50</v>
      </c>
      <c r="E182" s="49">
        <v>18.5</v>
      </c>
      <c r="F182" s="17"/>
      <c r="G182" s="97" t="s">
        <v>450</v>
      </c>
    </row>
    <row r="183" spans="1:7" x14ac:dyDescent="0.35">
      <c r="A183" s="4"/>
      <c r="B183" s="10" t="s">
        <v>8</v>
      </c>
      <c r="C183" s="73" t="s">
        <v>191</v>
      </c>
      <c r="D183" s="49" t="s">
        <v>51</v>
      </c>
      <c r="E183" s="49">
        <v>20</v>
      </c>
      <c r="F183" s="17"/>
      <c r="G183" s="97" t="s">
        <v>451</v>
      </c>
    </row>
    <row r="184" spans="1:7" x14ac:dyDescent="0.35">
      <c r="A184" s="4"/>
      <c r="B184" s="10" t="s">
        <v>8</v>
      </c>
      <c r="C184" s="73" t="s">
        <v>191</v>
      </c>
      <c r="D184" s="49" t="s">
        <v>51</v>
      </c>
      <c r="E184" s="49">
        <v>19</v>
      </c>
      <c r="F184" s="17"/>
      <c r="G184" s="97" t="s">
        <v>451</v>
      </c>
    </row>
    <row r="185" spans="1:7" x14ac:dyDescent="0.35">
      <c r="A185" s="4"/>
      <c r="B185" s="10" t="s">
        <v>8</v>
      </c>
      <c r="C185" s="73" t="s">
        <v>191</v>
      </c>
      <c r="D185" s="49" t="s">
        <v>51</v>
      </c>
      <c r="E185" s="49">
        <v>20</v>
      </c>
      <c r="F185" s="17"/>
      <c r="G185" s="97" t="s">
        <v>451</v>
      </c>
    </row>
    <row r="186" spans="1:7" x14ac:dyDescent="0.35">
      <c r="A186" s="4"/>
      <c r="B186" s="10" t="s">
        <v>8</v>
      </c>
      <c r="C186" s="73" t="s">
        <v>191</v>
      </c>
      <c r="D186" s="49" t="s">
        <v>51</v>
      </c>
      <c r="E186" s="49">
        <v>20</v>
      </c>
      <c r="F186" s="17"/>
      <c r="G186" s="97" t="s">
        <v>451</v>
      </c>
    </row>
    <row r="187" spans="1:7" x14ac:dyDescent="0.35">
      <c r="A187" s="4"/>
      <c r="B187" s="10" t="s">
        <v>8</v>
      </c>
      <c r="C187" s="73" t="s">
        <v>192</v>
      </c>
      <c r="D187" s="49" t="s">
        <v>51</v>
      </c>
      <c r="E187" s="49">
        <v>18</v>
      </c>
      <c r="F187" s="17"/>
      <c r="G187" s="97" t="s">
        <v>451</v>
      </c>
    </row>
    <row r="188" spans="1:7" x14ac:dyDescent="0.35">
      <c r="A188" s="4"/>
      <c r="B188" s="10" t="s">
        <v>8</v>
      </c>
      <c r="C188" s="73" t="s">
        <v>192</v>
      </c>
      <c r="D188" s="49" t="s">
        <v>51</v>
      </c>
      <c r="E188" s="49">
        <v>19.5</v>
      </c>
      <c r="F188" s="17"/>
      <c r="G188" s="97" t="s">
        <v>451</v>
      </c>
    </row>
    <row r="189" spans="1:7" x14ac:dyDescent="0.35">
      <c r="A189" s="4"/>
      <c r="B189" s="10" t="s">
        <v>8</v>
      </c>
      <c r="C189" s="73" t="s">
        <v>192</v>
      </c>
      <c r="D189" s="49" t="s">
        <v>51</v>
      </c>
      <c r="E189" s="49">
        <v>19.5</v>
      </c>
      <c r="F189" s="17"/>
      <c r="G189" s="97" t="s">
        <v>451</v>
      </c>
    </row>
    <row r="190" spans="1:7" x14ac:dyDescent="0.35">
      <c r="A190" s="4"/>
      <c r="B190" s="10" t="s">
        <v>8</v>
      </c>
      <c r="C190" s="73" t="s">
        <v>192</v>
      </c>
      <c r="D190" s="49" t="s">
        <v>51</v>
      </c>
      <c r="E190" s="49">
        <v>19</v>
      </c>
      <c r="F190" s="17"/>
      <c r="G190" s="97" t="s">
        <v>451</v>
      </c>
    </row>
    <row r="191" spans="1:7" x14ac:dyDescent="0.35">
      <c r="A191" s="4"/>
      <c r="B191" s="10" t="s">
        <v>8</v>
      </c>
      <c r="C191" s="73" t="s">
        <v>48</v>
      </c>
      <c r="D191" s="49" t="s">
        <v>51</v>
      </c>
      <c r="E191" s="49">
        <v>18</v>
      </c>
      <c r="F191" s="17"/>
      <c r="G191" s="97" t="s">
        <v>451</v>
      </c>
    </row>
    <row r="192" spans="1:7" x14ac:dyDescent="0.35">
      <c r="A192" s="4"/>
      <c r="B192" s="10" t="s">
        <v>8</v>
      </c>
      <c r="C192" s="73" t="s">
        <v>48</v>
      </c>
      <c r="D192" s="49" t="s">
        <v>51</v>
      </c>
      <c r="E192" s="49">
        <v>18.5</v>
      </c>
      <c r="F192" s="17"/>
      <c r="G192" s="97" t="s">
        <v>451</v>
      </c>
    </row>
    <row r="193" spans="1:7" x14ac:dyDescent="0.35">
      <c r="A193" s="4"/>
      <c r="B193" s="10" t="s">
        <v>8</v>
      </c>
      <c r="C193" s="73" t="s">
        <v>48</v>
      </c>
      <c r="D193" s="49" t="s">
        <v>51</v>
      </c>
      <c r="E193" s="49">
        <v>17</v>
      </c>
      <c r="F193" s="17"/>
      <c r="G193" s="97" t="s">
        <v>451</v>
      </c>
    </row>
    <row r="194" spans="1:7" x14ac:dyDescent="0.35">
      <c r="A194" s="4"/>
      <c r="B194" s="10" t="s">
        <v>8</v>
      </c>
      <c r="C194" s="73" t="s">
        <v>48</v>
      </c>
      <c r="D194" s="49" t="s">
        <v>51</v>
      </c>
      <c r="E194" s="49">
        <v>19</v>
      </c>
      <c r="F194" s="17"/>
      <c r="G194" s="97" t="s">
        <v>451</v>
      </c>
    </row>
    <row r="195" spans="1:7" x14ac:dyDescent="0.35">
      <c r="A195" s="4"/>
      <c r="B195" s="10" t="s">
        <v>8</v>
      </c>
      <c r="C195" s="73" t="s">
        <v>48</v>
      </c>
      <c r="D195" s="49" t="s">
        <v>51</v>
      </c>
      <c r="E195" s="49">
        <v>19.5</v>
      </c>
      <c r="F195" s="17"/>
      <c r="G195" s="97" t="s">
        <v>451</v>
      </c>
    </row>
    <row r="196" spans="1:7" x14ac:dyDescent="0.35">
      <c r="A196" s="4"/>
      <c r="B196" s="10" t="s">
        <v>8</v>
      </c>
      <c r="C196" s="73" t="s">
        <v>193</v>
      </c>
      <c r="D196" s="49" t="s">
        <v>51</v>
      </c>
      <c r="E196" s="49">
        <v>16.5</v>
      </c>
      <c r="F196" s="17"/>
      <c r="G196" s="97" t="s">
        <v>451</v>
      </c>
    </row>
    <row r="197" spans="1:7" x14ac:dyDescent="0.35">
      <c r="A197" s="4"/>
      <c r="B197" s="10" t="s">
        <v>8</v>
      </c>
      <c r="C197" s="73" t="s">
        <v>193</v>
      </c>
      <c r="D197" s="49" t="s">
        <v>51</v>
      </c>
      <c r="E197" s="49">
        <v>17</v>
      </c>
      <c r="F197" s="17"/>
      <c r="G197" s="97" t="s">
        <v>451</v>
      </c>
    </row>
    <row r="198" spans="1:7" x14ac:dyDescent="0.35">
      <c r="A198" s="4"/>
      <c r="B198" s="10" t="s">
        <v>8</v>
      </c>
      <c r="C198" s="73" t="s">
        <v>193</v>
      </c>
      <c r="D198" s="49" t="s">
        <v>51</v>
      </c>
      <c r="E198" s="49">
        <v>19</v>
      </c>
      <c r="F198" s="17"/>
      <c r="G198" s="97" t="s">
        <v>451</v>
      </c>
    </row>
    <row r="199" spans="1:7" x14ac:dyDescent="0.35">
      <c r="A199" s="4"/>
      <c r="B199" s="10" t="s">
        <v>8</v>
      </c>
      <c r="C199" s="73" t="s">
        <v>193</v>
      </c>
      <c r="D199" s="49" t="s">
        <v>51</v>
      </c>
      <c r="E199" s="49">
        <v>19.5</v>
      </c>
      <c r="F199" s="17"/>
      <c r="G199" s="97" t="s">
        <v>451</v>
      </c>
    </row>
    <row r="200" spans="1:7" x14ac:dyDescent="0.35">
      <c r="A200" s="4"/>
      <c r="B200" s="10" t="s">
        <v>8</v>
      </c>
      <c r="C200" s="73" t="s">
        <v>194</v>
      </c>
      <c r="D200" s="49" t="s">
        <v>51</v>
      </c>
      <c r="E200" s="49">
        <v>18</v>
      </c>
      <c r="F200" s="17"/>
      <c r="G200" s="97" t="s">
        <v>451</v>
      </c>
    </row>
    <row r="201" spans="1:7" x14ac:dyDescent="0.35">
      <c r="A201" s="4"/>
      <c r="B201" s="10" t="s">
        <v>8</v>
      </c>
      <c r="C201" s="73" t="s">
        <v>194</v>
      </c>
      <c r="D201" s="49" t="s">
        <v>51</v>
      </c>
      <c r="E201" s="49">
        <v>19.5</v>
      </c>
      <c r="F201" s="17"/>
      <c r="G201" s="97" t="s">
        <v>451</v>
      </c>
    </row>
    <row r="202" spans="1:7" x14ac:dyDescent="0.35">
      <c r="A202" s="4"/>
      <c r="B202" s="10" t="s">
        <v>8</v>
      </c>
      <c r="C202" s="73" t="s">
        <v>194</v>
      </c>
      <c r="D202" s="49" t="s">
        <v>51</v>
      </c>
      <c r="E202" s="49">
        <v>17</v>
      </c>
      <c r="F202" s="17"/>
      <c r="G202" s="97" t="s">
        <v>451</v>
      </c>
    </row>
    <row r="203" spans="1:7" x14ac:dyDescent="0.35">
      <c r="A203" s="4"/>
      <c r="B203" s="10" t="s">
        <v>8</v>
      </c>
      <c r="C203" s="73" t="s">
        <v>194</v>
      </c>
      <c r="D203" s="49" t="s">
        <v>51</v>
      </c>
      <c r="E203" s="49">
        <v>17.5</v>
      </c>
      <c r="F203" s="17"/>
      <c r="G203" s="97" t="s">
        <v>451</v>
      </c>
    </row>
    <row r="204" spans="1:7" x14ac:dyDescent="0.35">
      <c r="A204" s="4"/>
      <c r="B204" s="10" t="s">
        <v>8</v>
      </c>
      <c r="C204" s="73" t="s">
        <v>195</v>
      </c>
      <c r="D204" s="49" t="s">
        <v>51</v>
      </c>
      <c r="E204" s="49">
        <v>18</v>
      </c>
      <c r="F204" s="17"/>
      <c r="G204" s="97" t="s">
        <v>451</v>
      </c>
    </row>
    <row r="205" spans="1:7" x14ac:dyDescent="0.35">
      <c r="A205" s="4"/>
      <c r="B205" s="10" t="s">
        <v>8</v>
      </c>
      <c r="C205" s="73" t="s">
        <v>195</v>
      </c>
      <c r="D205" s="49" t="s">
        <v>51</v>
      </c>
      <c r="E205" s="49">
        <v>19</v>
      </c>
      <c r="F205" s="17"/>
      <c r="G205" s="97" t="s">
        <v>451</v>
      </c>
    </row>
    <row r="206" spans="1:7" x14ac:dyDescent="0.35">
      <c r="A206" s="4"/>
      <c r="B206" s="10" t="s">
        <v>8</v>
      </c>
      <c r="C206" s="73" t="s">
        <v>195</v>
      </c>
      <c r="D206" s="49" t="s">
        <v>51</v>
      </c>
      <c r="E206" s="49">
        <v>19.5</v>
      </c>
      <c r="F206" s="17"/>
      <c r="G206" s="97" t="s">
        <v>451</v>
      </c>
    </row>
    <row r="207" spans="1:7" x14ac:dyDescent="0.35">
      <c r="A207" s="4"/>
      <c r="B207" s="10" t="s">
        <v>8</v>
      </c>
      <c r="C207" s="73" t="s">
        <v>195</v>
      </c>
      <c r="D207" s="49" t="s">
        <v>51</v>
      </c>
      <c r="E207" s="49">
        <v>17.5</v>
      </c>
      <c r="F207" s="17"/>
      <c r="G207" s="97" t="s">
        <v>451</v>
      </c>
    </row>
    <row r="208" spans="1:7" x14ac:dyDescent="0.35">
      <c r="A208" s="4"/>
      <c r="B208" s="10" t="s">
        <v>8</v>
      </c>
      <c r="C208" s="73" t="s">
        <v>233</v>
      </c>
      <c r="D208" s="49" t="s">
        <v>51</v>
      </c>
      <c r="E208" s="49">
        <v>18</v>
      </c>
      <c r="F208" s="17"/>
      <c r="G208" s="97" t="s">
        <v>451</v>
      </c>
    </row>
    <row r="209" spans="1:7" x14ac:dyDescent="0.35">
      <c r="A209" s="4"/>
      <c r="B209" s="10" t="s">
        <v>8</v>
      </c>
      <c r="C209" s="73" t="s">
        <v>233</v>
      </c>
      <c r="D209" s="49" t="s">
        <v>51</v>
      </c>
      <c r="E209" s="49">
        <v>18.5</v>
      </c>
      <c r="F209" s="17"/>
      <c r="G209" s="97" t="s">
        <v>451</v>
      </c>
    </row>
    <row r="210" spans="1:7" x14ac:dyDescent="0.35">
      <c r="A210" s="4"/>
      <c r="B210" s="10" t="s">
        <v>8</v>
      </c>
      <c r="C210" s="73" t="s">
        <v>233</v>
      </c>
      <c r="D210" s="49" t="s">
        <v>51</v>
      </c>
      <c r="E210" s="49">
        <v>18.2</v>
      </c>
      <c r="F210" s="17"/>
      <c r="G210" s="97" t="s">
        <v>451</v>
      </c>
    </row>
    <row r="211" spans="1:7" x14ac:dyDescent="0.35">
      <c r="A211" s="4"/>
      <c r="B211" s="10" t="s">
        <v>8</v>
      </c>
      <c r="C211" s="73" t="s">
        <v>233</v>
      </c>
      <c r="D211" s="49" t="s">
        <v>51</v>
      </c>
      <c r="E211" s="49">
        <v>19</v>
      </c>
      <c r="F211" s="17"/>
      <c r="G211" s="97" t="s">
        <v>451</v>
      </c>
    </row>
    <row r="212" spans="1:7" x14ac:dyDescent="0.35">
      <c r="A212" s="4"/>
      <c r="B212" s="10" t="s">
        <v>8</v>
      </c>
      <c r="C212" s="73" t="s">
        <v>233</v>
      </c>
      <c r="D212" s="49" t="s">
        <v>51</v>
      </c>
      <c r="E212" s="49">
        <v>18.5</v>
      </c>
      <c r="F212" s="17"/>
      <c r="G212" s="97" t="s">
        <v>451</v>
      </c>
    </row>
    <row r="213" spans="1:7" x14ac:dyDescent="0.35">
      <c r="A213" s="4"/>
      <c r="B213" s="10" t="s">
        <v>8</v>
      </c>
      <c r="C213" s="73" t="s">
        <v>234</v>
      </c>
      <c r="D213" s="49" t="s">
        <v>51</v>
      </c>
      <c r="E213" s="49">
        <v>20</v>
      </c>
      <c r="F213" s="17"/>
      <c r="G213" s="97" t="s">
        <v>451</v>
      </c>
    </row>
    <row r="214" spans="1:7" x14ac:dyDescent="0.35">
      <c r="A214" s="4"/>
      <c r="B214" s="10" t="s">
        <v>8</v>
      </c>
      <c r="C214" s="73" t="s">
        <v>234</v>
      </c>
      <c r="D214" s="49" t="s">
        <v>51</v>
      </c>
      <c r="E214" s="49">
        <v>21</v>
      </c>
      <c r="F214" s="17"/>
      <c r="G214" s="97" t="s">
        <v>451</v>
      </c>
    </row>
    <row r="215" spans="1:7" x14ac:dyDescent="0.35">
      <c r="A215" s="4"/>
      <c r="B215" s="10" t="s">
        <v>8</v>
      </c>
      <c r="C215" s="73" t="s">
        <v>234</v>
      </c>
      <c r="D215" s="49" t="s">
        <v>51</v>
      </c>
      <c r="E215" s="49">
        <v>20.5</v>
      </c>
      <c r="F215" s="17"/>
      <c r="G215" s="97" t="s">
        <v>451</v>
      </c>
    </row>
    <row r="216" spans="1:7" x14ac:dyDescent="0.35">
      <c r="A216" s="4"/>
      <c r="B216" s="10" t="s">
        <v>8</v>
      </c>
      <c r="C216" s="73" t="s">
        <v>234</v>
      </c>
      <c r="D216" s="49" t="s">
        <v>51</v>
      </c>
      <c r="E216" s="49">
        <v>19.5</v>
      </c>
      <c r="F216" s="17"/>
      <c r="G216" s="97" t="s">
        <v>451</v>
      </c>
    </row>
    <row r="217" spans="1:7" x14ac:dyDescent="0.35">
      <c r="A217" s="4"/>
      <c r="B217" s="10" t="s">
        <v>8</v>
      </c>
      <c r="C217" s="73" t="s">
        <v>234</v>
      </c>
      <c r="D217" s="49" t="s">
        <v>51</v>
      </c>
      <c r="E217" s="49">
        <v>19</v>
      </c>
      <c r="F217" s="17"/>
      <c r="G217" s="97" t="s">
        <v>451</v>
      </c>
    </row>
    <row r="218" spans="1:7" x14ac:dyDescent="0.35">
      <c r="A218" s="4"/>
      <c r="B218" s="10" t="s">
        <v>8</v>
      </c>
      <c r="C218" s="73" t="s">
        <v>235</v>
      </c>
      <c r="D218" s="49" t="s">
        <v>51</v>
      </c>
      <c r="E218" s="49">
        <v>19.5</v>
      </c>
      <c r="F218" s="17"/>
      <c r="G218" s="97" t="s">
        <v>451</v>
      </c>
    </row>
    <row r="219" spans="1:7" x14ac:dyDescent="0.35">
      <c r="A219" s="4"/>
      <c r="B219" s="10" t="s">
        <v>8</v>
      </c>
      <c r="C219" s="73" t="s">
        <v>235</v>
      </c>
      <c r="D219" s="49" t="s">
        <v>51</v>
      </c>
      <c r="E219" s="49">
        <v>19.5</v>
      </c>
      <c r="F219" s="17"/>
      <c r="G219" s="97" t="s">
        <v>451</v>
      </c>
    </row>
    <row r="220" spans="1:7" x14ac:dyDescent="0.35">
      <c r="A220" s="4"/>
      <c r="B220" s="10" t="s">
        <v>8</v>
      </c>
      <c r="C220" s="73" t="s">
        <v>235</v>
      </c>
      <c r="D220" s="49" t="s">
        <v>51</v>
      </c>
      <c r="E220" s="49">
        <v>17</v>
      </c>
      <c r="F220" s="17"/>
      <c r="G220" s="97" t="s">
        <v>451</v>
      </c>
    </row>
    <row r="221" spans="1:7" x14ac:dyDescent="0.35">
      <c r="A221" s="4"/>
      <c r="B221" s="10" t="s">
        <v>8</v>
      </c>
      <c r="C221" s="73" t="s">
        <v>235</v>
      </c>
      <c r="D221" s="49" t="s">
        <v>51</v>
      </c>
      <c r="E221" s="49">
        <v>18.5</v>
      </c>
      <c r="F221" s="17"/>
      <c r="G221" s="97" t="s">
        <v>451</v>
      </c>
    </row>
    <row r="222" spans="1:7" x14ac:dyDescent="0.35">
      <c r="A222" s="4"/>
      <c r="B222" s="10" t="s">
        <v>8</v>
      </c>
      <c r="C222" s="73" t="s">
        <v>235</v>
      </c>
      <c r="D222" s="49" t="s">
        <v>51</v>
      </c>
      <c r="E222" s="49">
        <v>20</v>
      </c>
      <c r="F222" s="17"/>
      <c r="G222" s="97" t="s">
        <v>451</v>
      </c>
    </row>
    <row r="223" spans="1:7" x14ac:dyDescent="0.35">
      <c r="A223" s="4"/>
      <c r="B223" s="10" t="s">
        <v>8</v>
      </c>
      <c r="C223" s="73" t="s">
        <v>236</v>
      </c>
      <c r="D223" s="49" t="s">
        <v>51</v>
      </c>
      <c r="E223" s="49">
        <v>19.5</v>
      </c>
      <c r="F223" s="17"/>
      <c r="G223" s="97" t="s">
        <v>451</v>
      </c>
    </row>
    <row r="224" spans="1:7" x14ac:dyDescent="0.35">
      <c r="A224" s="4"/>
      <c r="B224" s="10" t="s">
        <v>8</v>
      </c>
      <c r="C224" s="73" t="s">
        <v>236</v>
      </c>
      <c r="D224" s="49" t="s">
        <v>51</v>
      </c>
      <c r="E224" s="49">
        <v>19.5</v>
      </c>
      <c r="F224" s="17"/>
      <c r="G224" s="97" t="s">
        <v>451</v>
      </c>
    </row>
    <row r="225" spans="1:7" x14ac:dyDescent="0.35">
      <c r="A225" s="4"/>
      <c r="B225" s="10" t="s">
        <v>8</v>
      </c>
      <c r="C225" s="73" t="s">
        <v>236</v>
      </c>
      <c r="D225" s="49" t="s">
        <v>51</v>
      </c>
      <c r="E225" s="49">
        <v>20.2</v>
      </c>
      <c r="F225" s="17"/>
      <c r="G225" s="97" t="s">
        <v>451</v>
      </c>
    </row>
    <row r="226" spans="1:7" x14ac:dyDescent="0.35">
      <c r="A226" s="4"/>
      <c r="B226" s="10" t="s">
        <v>8</v>
      </c>
      <c r="C226" s="73" t="s">
        <v>236</v>
      </c>
      <c r="D226" s="49" t="s">
        <v>51</v>
      </c>
      <c r="E226" s="49">
        <v>20.2</v>
      </c>
      <c r="F226" s="17"/>
      <c r="G226" s="97" t="s">
        <v>451</v>
      </c>
    </row>
    <row r="227" spans="1:7" x14ac:dyDescent="0.35">
      <c r="A227" s="4"/>
      <c r="B227" s="10" t="s">
        <v>8</v>
      </c>
      <c r="C227" s="73" t="s">
        <v>236</v>
      </c>
      <c r="D227" s="49" t="s">
        <v>51</v>
      </c>
      <c r="E227" s="49">
        <v>20.5</v>
      </c>
      <c r="F227" s="17"/>
      <c r="G227" s="97" t="s">
        <v>451</v>
      </c>
    </row>
    <row r="228" spans="1:7" x14ac:dyDescent="0.35">
      <c r="A228" s="4"/>
      <c r="B228" s="10" t="s">
        <v>8</v>
      </c>
      <c r="C228" s="73" t="s">
        <v>237</v>
      </c>
      <c r="D228" s="49" t="s">
        <v>51</v>
      </c>
      <c r="E228" s="49">
        <v>19.5</v>
      </c>
      <c r="F228" s="17"/>
      <c r="G228" s="97" t="s">
        <v>451</v>
      </c>
    </row>
    <row r="229" spans="1:7" x14ac:dyDescent="0.35">
      <c r="A229" s="4"/>
      <c r="B229" s="10" t="s">
        <v>8</v>
      </c>
      <c r="C229" s="73" t="s">
        <v>237</v>
      </c>
      <c r="D229" s="49" t="s">
        <v>51</v>
      </c>
      <c r="E229" s="49">
        <v>19.5</v>
      </c>
      <c r="F229" s="17"/>
      <c r="G229" s="97" t="s">
        <v>451</v>
      </c>
    </row>
    <row r="230" spans="1:7" x14ac:dyDescent="0.35">
      <c r="A230" s="4"/>
      <c r="B230" s="10" t="s">
        <v>8</v>
      </c>
      <c r="C230" s="73" t="s">
        <v>237</v>
      </c>
      <c r="D230" s="49" t="s">
        <v>51</v>
      </c>
      <c r="E230" s="49">
        <v>19.5</v>
      </c>
      <c r="F230" s="17"/>
      <c r="G230" s="97" t="s">
        <v>451</v>
      </c>
    </row>
    <row r="231" spans="1:7" x14ac:dyDescent="0.35">
      <c r="A231" s="4"/>
      <c r="B231" s="10" t="s">
        <v>8</v>
      </c>
      <c r="C231" s="73" t="s">
        <v>237</v>
      </c>
      <c r="D231" s="49" t="s">
        <v>51</v>
      </c>
      <c r="E231" s="49">
        <v>18.5</v>
      </c>
      <c r="F231" s="17"/>
      <c r="G231" s="97" t="s">
        <v>451</v>
      </c>
    </row>
    <row r="232" spans="1:7" x14ac:dyDescent="0.35">
      <c r="A232" s="4"/>
      <c r="B232" s="10" t="s">
        <v>8</v>
      </c>
      <c r="C232" s="73" t="s">
        <v>237</v>
      </c>
      <c r="D232" s="49" t="s">
        <v>51</v>
      </c>
      <c r="E232" s="49">
        <v>20</v>
      </c>
      <c r="F232" s="17"/>
      <c r="G232" s="97" t="s">
        <v>451</v>
      </c>
    </row>
    <row r="233" spans="1:7" x14ac:dyDescent="0.35">
      <c r="A233" s="4"/>
      <c r="B233" s="10" t="s">
        <v>8</v>
      </c>
      <c r="C233" s="73" t="s">
        <v>267</v>
      </c>
      <c r="D233" s="49" t="s">
        <v>51</v>
      </c>
      <c r="E233" s="49">
        <v>18</v>
      </c>
      <c r="F233" s="17"/>
      <c r="G233" s="97" t="s">
        <v>451</v>
      </c>
    </row>
    <row r="234" spans="1:7" x14ac:dyDescent="0.35">
      <c r="A234" s="4"/>
      <c r="B234" s="10" t="s">
        <v>8</v>
      </c>
      <c r="C234" s="73" t="s">
        <v>267</v>
      </c>
      <c r="D234" s="49" t="s">
        <v>51</v>
      </c>
      <c r="E234" s="49">
        <v>20.8</v>
      </c>
      <c r="F234" s="17"/>
      <c r="G234" s="97" t="s">
        <v>451</v>
      </c>
    </row>
    <row r="235" spans="1:7" x14ac:dyDescent="0.35">
      <c r="A235" s="4"/>
      <c r="B235" s="10" t="s">
        <v>8</v>
      </c>
      <c r="C235" s="73" t="s">
        <v>267</v>
      </c>
      <c r="D235" s="49" t="s">
        <v>51</v>
      </c>
      <c r="E235" s="49">
        <v>18.8</v>
      </c>
      <c r="F235" s="17"/>
      <c r="G235" s="97" t="s">
        <v>451</v>
      </c>
    </row>
    <row r="236" spans="1:7" x14ac:dyDescent="0.35">
      <c r="A236" s="4"/>
      <c r="B236" s="10" t="s">
        <v>8</v>
      </c>
      <c r="C236" s="73" t="s">
        <v>267</v>
      </c>
      <c r="D236" s="49" t="s">
        <v>51</v>
      </c>
      <c r="E236" s="49">
        <v>18.5</v>
      </c>
      <c r="F236" s="17"/>
      <c r="G236" s="97" t="s">
        <v>451</v>
      </c>
    </row>
    <row r="237" spans="1:7" x14ac:dyDescent="0.35">
      <c r="A237" s="4"/>
      <c r="B237" s="10" t="s">
        <v>8</v>
      </c>
      <c r="C237" s="73" t="s">
        <v>268</v>
      </c>
      <c r="D237" s="49" t="s">
        <v>51</v>
      </c>
      <c r="E237" s="49">
        <v>19.2</v>
      </c>
      <c r="F237" s="17"/>
      <c r="G237" s="97" t="s">
        <v>451</v>
      </c>
    </row>
    <row r="238" spans="1:7" x14ac:dyDescent="0.35">
      <c r="A238" s="4"/>
      <c r="B238" s="10" t="s">
        <v>8</v>
      </c>
      <c r="C238" s="73" t="s">
        <v>268</v>
      </c>
      <c r="D238" s="49" t="s">
        <v>51</v>
      </c>
      <c r="E238" s="49">
        <v>19</v>
      </c>
      <c r="F238" s="17"/>
      <c r="G238" s="97" t="s">
        <v>451</v>
      </c>
    </row>
    <row r="239" spans="1:7" x14ac:dyDescent="0.35">
      <c r="A239" s="4"/>
      <c r="B239" s="10" t="s">
        <v>8</v>
      </c>
      <c r="C239" s="73" t="s">
        <v>268</v>
      </c>
      <c r="D239" s="49" t="s">
        <v>51</v>
      </c>
      <c r="E239" s="49">
        <v>18.5</v>
      </c>
      <c r="F239" s="17"/>
      <c r="G239" s="97" t="s">
        <v>451</v>
      </c>
    </row>
    <row r="240" spans="1:7" x14ac:dyDescent="0.35">
      <c r="A240" s="4"/>
      <c r="B240" s="10" t="s">
        <v>8</v>
      </c>
      <c r="C240" s="73" t="s">
        <v>269</v>
      </c>
      <c r="D240" s="49" t="s">
        <v>51</v>
      </c>
      <c r="E240" s="49">
        <v>20</v>
      </c>
      <c r="F240" s="17"/>
      <c r="G240" s="97" t="s">
        <v>451</v>
      </c>
    </row>
    <row r="241" spans="1:7" x14ac:dyDescent="0.35">
      <c r="A241" s="4"/>
      <c r="B241" s="10" t="s">
        <v>8</v>
      </c>
      <c r="C241" s="73" t="s">
        <v>269</v>
      </c>
      <c r="D241" s="49" t="s">
        <v>51</v>
      </c>
      <c r="E241" s="49">
        <v>19</v>
      </c>
      <c r="F241" s="17"/>
      <c r="G241" s="97" t="s">
        <v>451</v>
      </c>
    </row>
    <row r="242" spans="1:7" x14ac:dyDescent="0.35">
      <c r="A242" s="4"/>
      <c r="B242" s="10" t="s">
        <v>8</v>
      </c>
      <c r="C242" s="73" t="s">
        <v>269</v>
      </c>
      <c r="D242" s="49" t="s">
        <v>51</v>
      </c>
      <c r="E242" s="49">
        <v>19</v>
      </c>
      <c r="F242" s="17"/>
      <c r="G242" s="97" t="s">
        <v>451</v>
      </c>
    </row>
    <row r="243" spans="1:7" x14ac:dyDescent="0.35">
      <c r="A243" s="4"/>
      <c r="B243" s="4"/>
      <c r="C243" s="13"/>
      <c r="D243" s="13"/>
      <c r="E243" s="51"/>
      <c r="F243" s="17"/>
    </row>
    <row r="244" spans="1:7" x14ac:dyDescent="0.35">
      <c r="A244" s="4"/>
      <c r="B244" s="12" t="s">
        <v>7</v>
      </c>
      <c r="C244" s="55" t="s">
        <v>0</v>
      </c>
      <c r="D244" s="49" t="s">
        <v>52</v>
      </c>
      <c r="E244" s="56">
        <f>MIN(E3:E122)</f>
        <v>13.5</v>
      </c>
      <c r="F244" s="4"/>
    </row>
    <row r="245" spans="1:7" x14ac:dyDescent="0.35">
      <c r="A245" s="4"/>
      <c r="B245" s="12" t="s">
        <v>7</v>
      </c>
      <c r="C245" s="64">
        <v>0.05</v>
      </c>
      <c r="D245" s="49" t="s">
        <v>52</v>
      </c>
      <c r="E245" s="56">
        <f>PERCENTILE(E3:E122,0.05)</f>
        <v>14.5</v>
      </c>
      <c r="F245" s="4"/>
    </row>
    <row r="246" spans="1:7" x14ac:dyDescent="0.35">
      <c r="A246" s="4"/>
      <c r="B246" s="12" t="s">
        <v>7</v>
      </c>
      <c r="C246" s="64">
        <v>0.95</v>
      </c>
      <c r="D246" s="49" t="s">
        <v>52</v>
      </c>
      <c r="E246" s="56">
        <f>PERCENTILE(E3:E122,0.95)</f>
        <v>18.515000000000001</v>
      </c>
      <c r="F246" s="4"/>
    </row>
    <row r="247" spans="1:7" x14ac:dyDescent="0.35">
      <c r="A247" s="4"/>
      <c r="B247" s="12" t="s">
        <v>7</v>
      </c>
      <c r="C247" s="55" t="s">
        <v>3</v>
      </c>
      <c r="D247" s="49" t="s">
        <v>52</v>
      </c>
      <c r="E247" s="56">
        <f>MAX(E3:E122)</f>
        <v>20</v>
      </c>
      <c r="F247" s="4"/>
    </row>
    <row r="248" spans="1:7" x14ac:dyDescent="0.35">
      <c r="A248" s="4"/>
      <c r="B248" s="12" t="s">
        <v>7</v>
      </c>
      <c r="C248" s="55" t="s">
        <v>34</v>
      </c>
      <c r="D248" s="49" t="s">
        <v>52</v>
      </c>
      <c r="E248" s="56">
        <f>AVERAGE(E3:E122)</f>
        <v>16.925833333333333</v>
      </c>
      <c r="F248" s="4"/>
    </row>
    <row r="249" spans="1:7" x14ac:dyDescent="0.35">
      <c r="A249" s="4"/>
      <c r="B249" s="12" t="s">
        <v>7</v>
      </c>
      <c r="C249" s="55" t="s">
        <v>54</v>
      </c>
      <c r="D249" s="49" t="s">
        <v>52</v>
      </c>
      <c r="E249" s="56">
        <f>STDEVA(E3:E122)</f>
        <v>1.2855692806496815</v>
      </c>
      <c r="F249" s="4"/>
    </row>
    <row r="250" spans="1:7" x14ac:dyDescent="0.35">
      <c r="A250" s="4"/>
      <c r="B250" s="11" t="s">
        <v>8</v>
      </c>
      <c r="C250" s="55" t="s">
        <v>0</v>
      </c>
      <c r="D250" s="49" t="s">
        <v>52</v>
      </c>
      <c r="E250" s="57">
        <f>MIN(E123:E243)</f>
        <v>14</v>
      </c>
      <c r="F250" s="4"/>
    </row>
    <row r="251" spans="1:7" x14ac:dyDescent="0.35">
      <c r="A251" s="4"/>
      <c r="B251" s="11" t="s">
        <v>8</v>
      </c>
      <c r="C251" s="64">
        <v>0.05</v>
      </c>
      <c r="D251" s="49" t="s">
        <v>52</v>
      </c>
      <c r="E251" s="57">
        <f>PERCENTILE(E123:E243,0.05)</f>
        <v>15.475</v>
      </c>
      <c r="F251" s="4"/>
    </row>
    <row r="252" spans="1:7" x14ac:dyDescent="0.35">
      <c r="A252" s="4"/>
      <c r="B252" s="11" t="s">
        <v>8</v>
      </c>
      <c r="C252" s="64">
        <v>0.95</v>
      </c>
      <c r="D252" s="49" t="s">
        <v>52</v>
      </c>
      <c r="E252" s="57">
        <f>PERCENTILE(E123:E243,0.95)</f>
        <v>20.2</v>
      </c>
      <c r="F252" s="4"/>
    </row>
    <row r="253" spans="1:7" x14ac:dyDescent="0.35">
      <c r="A253" s="4"/>
      <c r="B253" s="11" t="s">
        <v>8</v>
      </c>
      <c r="C253" s="55" t="s">
        <v>3</v>
      </c>
      <c r="D253" s="49" t="s">
        <v>52</v>
      </c>
      <c r="E253" s="57">
        <f>MAX(E123:E243)</f>
        <v>21</v>
      </c>
      <c r="F253" s="4"/>
    </row>
    <row r="254" spans="1:7" x14ac:dyDescent="0.35">
      <c r="A254" s="4"/>
      <c r="B254" s="11" t="s">
        <v>8</v>
      </c>
      <c r="C254" s="55" t="s">
        <v>34</v>
      </c>
      <c r="D254" s="49" t="s">
        <v>52</v>
      </c>
      <c r="E254" s="57">
        <f>AVERAGE(E123:E243)</f>
        <v>18.186666666666667</v>
      </c>
      <c r="F254" s="4"/>
    </row>
    <row r="255" spans="1:7" x14ac:dyDescent="0.35">
      <c r="A255" s="4"/>
      <c r="B255" s="11" t="s">
        <v>8</v>
      </c>
      <c r="C255" s="55" t="s">
        <v>54</v>
      </c>
      <c r="D255" s="49" t="s">
        <v>52</v>
      </c>
      <c r="E255" s="57">
        <f>STDEVA(E123:E243)</f>
        <v>1.5171253961973992</v>
      </c>
      <c r="F255" s="4"/>
    </row>
    <row r="256" spans="1:7" x14ac:dyDescent="0.35">
      <c r="A256" s="4"/>
      <c r="B256" s="4"/>
      <c r="C256" s="13"/>
      <c r="D256" s="13"/>
      <c r="E256" s="58"/>
      <c r="F256" s="4"/>
    </row>
    <row r="257" spans="1:6" x14ac:dyDescent="0.35">
      <c r="A257" s="4"/>
      <c r="B257" s="12" t="s">
        <v>7</v>
      </c>
      <c r="C257" s="55" t="s">
        <v>0</v>
      </c>
      <c r="D257" s="65" t="s">
        <v>50</v>
      </c>
      <c r="E257" s="60">
        <f>MIN(E3:E62)</f>
        <v>13.5</v>
      </c>
      <c r="F257" s="4"/>
    </row>
    <row r="258" spans="1:6" x14ac:dyDescent="0.35">
      <c r="A258" s="4"/>
      <c r="B258" s="12" t="s">
        <v>7</v>
      </c>
      <c r="C258" s="64">
        <v>0.05</v>
      </c>
      <c r="D258" s="65" t="s">
        <v>50</v>
      </c>
      <c r="E258" s="60">
        <f>PERCENTILE(E3:E62,0.05)</f>
        <v>14.5</v>
      </c>
      <c r="F258" s="4"/>
    </row>
    <row r="259" spans="1:6" x14ac:dyDescent="0.35">
      <c r="A259" s="4"/>
      <c r="B259" s="12" t="s">
        <v>7</v>
      </c>
      <c r="C259" s="64">
        <v>0.95</v>
      </c>
      <c r="D259" s="65" t="s">
        <v>50</v>
      </c>
      <c r="E259" s="60">
        <f>PERCENTILE(E3:E62,0.95)</f>
        <v>18.024999999999999</v>
      </c>
      <c r="F259" s="4"/>
    </row>
    <row r="260" spans="1:6" x14ac:dyDescent="0.35">
      <c r="A260" s="4"/>
      <c r="B260" s="12" t="s">
        <v>7</v>
      </c>
      <c r="C260" s="55" t="s">
        <v>3</v>
      </c>
      <c r="D260" s="65" t="s">
        <v>50</v>
      </c>
      <c r="E260" s="60">
        <f>MAX(E3:E62)</f>
        <v>18.5</v>
      </c>
      <c r="F260" s="4"/>
    </row>
    <row r="261" spans="1:6" x14ac:dyDescent="0.35">
      <c r="A261" s="4"/>
      <c r="B261" s="12" t="s">
        <v>7</v>
      </c>
      <c r="C261" s="55" t="s">
        <v>34</v>
      </c>
      <c r="D261" s="65" t="s">
        <v>50</v>
      </c>
      <c r="E261" s="60">
        <f>AVERAGE(E3:E62)</f>
        <v>16.260000000000002</v>
      </c>
      <c r="F261" s="4"/>
    </row>
    <row r="262" spans="1:6" x14ac:dyDescent="0.35">
      <c r="A262" s="4"/>
      <c r="B262" s="12" t="s">
        <v>7</v>
      </c>
      <c r="C262" s="55" t="s">
        <v>54</v>
      </c>
      <c r="D262" s="65" t="s">
        <v>50</v>
      </c>
      <c r="E262" s="60">
        <f>STDEVA(E3:E62)</f>
        <v>1.2160229703450423</v>
      </c>
      <c r="F262" s="4"/>
    </row>
    <row r="263" spans="1:6" x14ac:dyDescent="0.35">
      <c r="A263" s="4"/>
      <c r="B263" s="11" t="s">
        <v>8</v>
      </c>
      <c r="C263" s="55" t="s">
        <v>0</v>
      </c>
      <c r="D263" s="65" t="s">
        <v>50</v>
      </c>
      <c r="E263" s="61">
        <f>MIN(E123:E182)</f>
        <v>14</v>
      </c>
      <c r="F263" s="4"/>
    </row>
    <row r="264" spans="1:6" x14ac:dyDescent="0.35">
      <c r="A264" s="4"/>
      <c r="B264" s="11" t="s">
        <v>8</v>
      </c>
      <c r="C264" s="64">
        <v>0.05</v>
      </c>
      <c r="D264" s="65" t="s">
        <v>50</v>
      </c>
      <c r="E264" s="61">
        <f>PERCENTILE(E123:E182,0.05)</f>
        <v>14.475</v>
      </c>
      <c r="F264" s="4"/>
    </row>
    <row r="265" spans="1:6" x14ac:dyDescent="0.35">
      <c r="A265" s="4"/>
      <c r="B265" s="11" t="s">
        <v>8</v>
      </c>
      <c r="C265" s="64">
        <v>0.95</v>
      </c>
      <c r="D265" s="65" t="s">
        <v>50</v>
      </c>
      <c r="E265" s="61">
        <f>PERCENTILE(E123:E182,0.95)</f>
        <v>19.524999999999999</v>
      </c>
      <c r="F265" s="4"/>
    </row>
    <row r="266" spans="1:6" x14ac:dyDescent="0.35">
      <c r="A266" s="4"/>
      <c r="B266" s="11" t="s">
        <v>8</v>
      </c>
      <c r="C266" s="55" t="s">
        <v>3</v>
      </c>
      <c r="D266" s="65" t="s">
        <v>50</v>
      </c>
      <c r="E266" s="61">
        <f>MAX(E123:E182)</f>
        <v>20.5</v>
      </c>
      <c r="F266" s="4"/>
    </row>
    <row r="267" spans="1:6" x14ac:dyDescent="0.35">
      <c r="A267" s="4"/>
      <c r="B267" s="11" t="s">
        <v>8</v>
      </c>
      <c r="C267" s="55" t="s">
        <v>34</v>
      </c>
      <c r="D267" s="65" t="s">
        <v>50</v>
      </c>
      <c r="E267" s="61">
        <f>AVERAGE(E123:E182)</f>
        <v>17.383333333333333</v>
      </c>
      <c r="F267" s="4"/>
    </row>
    <row r="268" spans="1:6" x14ac:dyDescent="0.35">
      <c r="A268" s="4"/>
      <c r="B268" s="11" t="s">
        <v>8</v>
      </c>
      <c r="C268" s="55" t="s">
        <v>54</v>
      </c>
      <c r="D268" s="65" t="s">
        <v>50</v>
      </c>
      <c r="E268" s="61">
        <f>STDEVA(E123:E182)</f>
        <v>1.5189388207702574</v>
      </c>
      <c r="F268" s="4"/>
    </row>
    <row r="269" spans="1:6" x14ac:dyDescent="0.35">
      <c r="A269" s="4"/>
      <c r="B269" s="4"/>
      <c r="C269" s="13"/>
      <c r="D269" s="13"/>
      <c r="E269" s="13"/>
      <c r="F269" s="4"/>
    </row>
    <row r="270" spans="1:6" x14ac:dyDescent="0.35">
      <c r="A270" s="4"/>
      <c r="B270" s="12" t="s">
        <v>7</v>
      </c>
      <c r="C270" s="55" t="s">
        <v>0</v>
      </c>
      <c r="D270" s="66" t="s">
        <v>51</v>
      </c>
      <c r="E270" s="62">
        <f>MIN(E63:E122)</f>
        <v>15</v>
      </c>
      <c r="F270" s="4"/>
    </row>
    <row r="271" spans="1:6" x14ac:dyDescent="0.35">
      <c r="A271" s="4"/>
      <c r="B271" s="12" t="s">
        <v>7</v>
      </c>
      <c r="C271" s="64">
        <v>0.05</v>
      </c>
      <c r="D271" s="66" t="s">
        <v>51</v>
      </c>
      <c r="E271" s="62">
        <f>PERCENTILE(E63:E122,0.05)</f>
        <v>16</v>
      </c>
      <c r="F271" s="4"/>
    </row>
    <row r="272" spans="1:6" x14ac:dyDescent="0.35">
      <c r="A272" s="4"/>
      <c r="B272" s="12" t="s">
        <v>7</v>
      </c>
      <c r="C272" s="64">
        <v>0.95</v>
      </c>
      <c r="D272" s="66" t="s">
        <v>51</v>
      </c>
      <c r="E272" s="62">
        <f>PERCENTILE(E63:E122,0.95)</f>
        <v>19.024999999999999</v>
      </c>
      <c r="F272" s="4"/>
    </row>
    <row r="273" spans="1:6" x14ac:dyDescent="0.35">
      <c r="A273" s="4"/>
      <c r="B273" s="12" t="s">
        <v>7</v>
      </c>
      <c r="C273" s="55" t="s">
        <v>3</v>
      </c>
      <c r="D273" s="66" t="s">
        <v>51</v>
      </c>
      <c r="E273" s="62">
        <f>MAX(E63:E122)</f>
        <v>20</v>
      </c>
      <c r="F273" s="4"/>
    </row>
    <row r="274" spans="1:6" x14ac:dyDescent="0.35">
      <c r="A274" s="4"/>
      <c r="B274" s="12" t="s">
        <v>7</v>
      </c>
      <c r="C274" s="55" t="s">
        <v>34</v>
      </c>
      <c r="D274" s="66" t="s">
        <v>51</v>
      </c>
      <c r="E274" s="62">
        <f>AVERAGE(E63:E122)</f>
        <v>17.591666666666665</v>
      </c>
      <c r="F274" s="4"/>
    </row>
    <row r="275" spans="1:6" x14ac:dyDescent="0.35">
      <c r="A275" s="4"/>
      <c r="B275" s="12" t="s">
        <v>7</v>
      </c>
      <c r="C275" s="55" t="s">
        <v>54</v>
      </c>
      <c r="D275" s="66" t="s">
        <v>51</v>
      </c>
      <c r="E275" s="62">
        <f>STDEVA(E63:E122)</f>
        <v>0.97620706102173871</v>
      </c>
      <c r="F275" s="4"/>
    </row>
    <row r="276" spans="1:6" x14ac:dyDescent="0.35">
      <c r="A276" s="4"/>
      <c r="B276" s="11" t="s">
        <v>8</v>
      </c>
      <c r="C276" s="55" t="s">
        <v>0</v>
      </c>
      <c r="D276" s="66" t="s">
        <v>51</v>
      </c>
      <c r="E276" s="63">
        <f>MIN(E183:E243)</f>
        <v>16.5</v>
      </c>
      <c r="F276" s="4"/>
    </row>
    <row r="277" spans="1:6" x14ac:dyDescent="0.35">
      <c r="A277" s="4"/>
      <c r="B277" s="11" t="s">
        <v>8</v>
      </c>
      <c r="C277" s="64">
        <v>0.05</v>
      </c>
      <c r="D277" s="66" t="s">
        <v>51</v>
      </c>
      <c r="E277" s="63">
        <f>PERCENTILE(E183:E243,0.05)</f>
        <v>17</v>
      </c>
      <c r="F277" s="4"/>
    </row>
    <row r="278" spans="1:6" x14ac:dyDescent="0.35">
      <c r="A278" s="4"/>
      <c r="B278" s="11" t="s">
        <v>8</v>
      </c>
      <c r="C278" s="64">
        <v>0.95</v>
      </c>
      <c r="D278" s="66" t="s">
        <v>51</v>
      </c>
      <c r="E278" s="63">
        <f>PERCENTILE(E183:E243,0.95)</f>
        <v>20.5</v>
      </c>
      <c r="F278" s="4"/>
    </row>
    <row r="279" spans="1:6" x14ac:dyDescent="0.35">
      <c r="A279" s="4"/>
      <c r="B279" s="11" t="s">
        <v>8</v>
      </c>
      <c r="C279" s="55" t="s">
        <v>3</v>
      </c>
      <c r="D279" s="66" t="s">
        <v>51</v>
      </c>
      <c r="E279" s="63">
        <f>MAX(E183:E243)</f>
        <v>21</v>
      </c>
      <c r="F279" s="4"/>
    </row>
    <row r="280" spans="1:6" x14ac:dyDescent="0.35">
      <c r="A280" s="4"/>
      <c r="B280" s="11" t="s">
        <v>8</v>
      </c>
      <c r="C280" s="55" t="s">
        <v>34</v>
      </c>
      <c r="D280" s="66" t="s">
        <v>51</v>
      </c>
      <c r="E280" s="63">
        <f>AVERAGE(E183:E243)</f>
        <v>18.990000000000002</v>
      </c>
      <c r="F280" s="4"/>
    </row>
    <row r="281" spans="1:6" x14ac:dyDescent="0.35">
      <c r="A281" s="4"/>
      <c r="B281" s="11" t="s">
        <v>8</v>
      </c>
      <c r="C281" s="55" t="s">
        <v>54</v>
      </c>
      <c r="D281" s="66" t="s">
        <v>51</v>
      </c>
      <c r="E281" s="63">
        <f>STDEVA(E183:E243)</f>
        <v>1.0112418946481236</v>
      </c>
      <c r="F281" s="4"/>
    </row>
    <row r="282" spans="1:6" x14ac:dyDescent="0.35">
      <c r="A282" s="4"/>
      <c r="B282" s="4"/>
      <c r="C282" s="13"/>
      <c r="D282" s="13"/>
      <c r="E282" s="13"/>
      <c r="F282" s="4"/>
    </row>
    <row r="283" spans="1:6" x14ac:dyDescent="0.35">
      <c r="A283" s="4"/>
      <c r="B283" s="12" t="s">
        <v>7</v>
      </c>
      <c r="C283" s="55" t="s">
        <v>0</v>
      </c>
      <c r="D283" s="65" t="s">
        <v>50</v>
      </c>
      <c r="E283" s="60">
        <f>MIN(E3:E62)</f>
        <v>13.5</v>
      </c>
      <c r="F283" s="4"/>
    </row>
    <row r="284" spans="1:6" x14ac:dyDescent="0.35">
      <c r="A284" s="4"/>
      <c r="B284" s="12" t="s">
        <v>7</v>
      </c>
      <c r="C284" s="64">
        <v>0.05</v>
      </c>
      <c r="D284" s="65" t="s">
        <v>50</v>
      </c>
      <c r="E284" s="60">
        <f>PERCENTILE(E3:E62,0.05)</f>
        <v>14.5</v>
      </c>
      <c r="F284" s="4"/>
    </row>
    <row r="285" spans="1:6" x14ac:dyDescent="0.35">
      <c r="A285" s="4"/>
      <c r="B285" s="12" t="s">
        <v>7</v>
      </c>
      <c r="C285" s="64">
        <v>0.95</v>
      </c>
      <c r="D285" s="65" t="s">
        <v>50</v>
      </c>
      <c r="E285" s="60">
        <f>PERCENTILE(E3:E62,0.95)</f>
        <v>18.024999999999999</v>
      </c>
      <c r="F285" s="4"/>
    </row>
    <row r="286" spans="1:6" x14ac:dyDescent="0.35">
      <c r="A286" s="4"/>
      <c r="B286" s="12" t="s">
        <v>7</v>
      </c>
      <c r="C286" s="55" t="s">
        <v>3</v>
      </c>
      <c r="D286" s="65" t="s">
        <v>50</v>
      </c>
      <c r="E286" s="60">
        <f>MAX(E3:E62)</f>
        <v>18.5</v>
      </c>
      <c r="F286" s="4"/>
    </row>
    <row r="287" spans="1:6" x14ac:dyDescent="0.35">
      <c r="A287" s="4"/>
      <c r="B287" s="12" t="s">
        <v>7</v>
      </c>
      <c r="C287" s="55" t="s">
        <v>34</v>
      </c>
      <c r="D287" s="65" t="s">
        <v>50</v>
      </c>
      <c r="E287" s="60">
        <f>AVERAGE(E3:E62)</f>
        <v>16.260000000000002</v>
      </c>
      <c r="F287" s="4"/>
    </row>
    <row r="288" spans="1:6" x14ac:dyDescent="0.35">
      <c r="A288" s="4"/>
      <c r="B288" s="12" t="s">
        <v>7</v>
      </c>
      <c r="C288" s="55" t="s">
        <v>54</v>
      </c>
      <c r="D288" s="65" t="s">
        <v>50</v>
      </c>
      <c r="E288" s="60">
        <f>STDEVA(E3:E62)</f>
        <v>1.2160229703450423</v>
      </c>
      <c r="F288" s="4"/>
    </row>
    <row r="289" spans="1:6" x14ac:dyDescent="0.35">
      <c r="A289" s="4"/>
      <c r="B289" s="12" t="s">
        <v>7</v>
      </c>
      <c r="C289" s="55" t="s">
        <v>0</v>
      </c>
      <c r="D289" s="66" t="s">
        <v>51</v>
      </c>
      <c r="E289" s="62">
        <f>MIN(E63:E122)</f>
        <v>15</v>
      </c>
      <c r="F289" s="4"/>
    </row>
    <row r="290" spans="1:6" x14ac:dyDescent="0.35">
      <c r="A290" s="4"/>
      <c r="B290" s="12" t="s">
        <v>7</v>
      </c>
      <c r="C290" s="64">
        <v>0.05</v>
      </c>
      <c r="D290" s="66" t="s">
        <v>51</v>
      </c>
      <c r="E290" s="62">
        <f>PERCENTILE(E63:E122,0.05)</f>
        <v>16</v>
      </c>
      <c r="F290" s="4"/>
    </row>
    <row r="291" spans="1:6" x14ac:dyDescent="0.35">
      <c r="A291" s="4"/>
      <c r="B291" s="12" t="s">
        <v>7</v>
      </c>
      <c r="C291" s="64">
        <v>0.95</v>
      </c>
      <c r="D291" s="66" t="s">
        <v>51</v>
      </c>
      <c r="E291" s="62">
        <f>PERCENTILE(E63:E122,0.95)</f>
        <v>19.024999999999999</v>
      </c>
      <c r="F291" s="4"/>
    </row>
    <row r="292" spans="1:6" x14ac:dyDescent="0.35">
      <c r="A292" s="4"/>
      <c r="B292" s="12" t="s">
        <v>7</v>
      </c>
      <c r="C292" s="55" t="s">
        <v>3</v>
      </c>
      <c r="D292" s="66" t="s">
        <v>51</v>
      </c>
      <c r="E292" s="62">
        <f>MAX(E63:E122)</f>
        <v>20</v>
      </c>
      <c r="F292" s="4"/>
    </row>
    <row r="293" spans="1:6" x14ac:dyDescent="0.35">
      <c r="A293" s="4"/>
      <c r="B293" s="12" t="s">
        <v>7</v>
      </c>
      <c r="C293" s="55" t="s">
        <v>34</v>
      </c>
      <c r="D293" s="66" t="s">
        <v>51</v>
      </c>
      <c r="E293" s="62">
        <f>AVERAGE(E63:E122)</f>
        <v>17.591666666666665</v>
      </c>
      <c r="F293" s="4"/>
    </row>
    <row r="294" spans="1:6" x14ac:dyDescent="0.35">
      <c r="A294" s="4"/>
      <c r="B294" s="12" t="s">
        <v>7</v>
      </c>
      <c r="C294" s="55" t="s">
        <v>54</v>
      </c>
      <c r="D294" s="66" t="s">
        <v>51</v>
      </c>
      <c r="E294" s="62">
        <f>STDEVA(E63:E122)</f>
        <v>0.97620706102173871</v>
      </c>
      <c r="F294" s="4"/>
    </row>
    <row r="295" spans="1:6" x14ac:dyDescent="0.35">
      <c r="A295" s="4"/>
      <c r="B295" s="4"/>
      <c r="C295" s="13"/>
      <c r="D295" s="13"/>
      <c r="E295" s="13"/>
      <c r="F295" s="4"/>
    </row>
    <row r="296" spans="1:6" x14ac:dyDescent="0.35">
      <c r="A296" s="4"/>
      <c r="B296" s="11" t="s">
        <v>8</v>
      </c>
      <c r="C296" s="55" t="s">
        <v>0</v>
      </c>
      <c r="D296" s="65" t="s">
        <v>50</v>
      </c>
      <c r="E296" s="61">
        <f>MIN(E123:E182)</f>
        <v>14</v>
      </c>
      <c r="F296" s="4"/>
    </row>
    <row r="297" spans="1:6" x14ac:dyDescent="0.35">
      <c r="A297" s="4"/>
      <c r="B297" s="11" t="s">
        <v>8</v>
      </c>
      <c r="C297" s="64">
        <v>0.05</v>
      </c>
      <c r="D297" s="65" t="s">
        <v>50</v>
      </c>
      <c r="E297" s="61">
        <f>PERCENTILE(E123:E182,0.05)</f>
        <v>14.475</v>
      </c>
      <c r="F297" s="4"/>
    </row>
    <row r="298" spans="1:6" x14ac:dyDescent="0.35">
      <c r="A298" s="4"/>
      <c r="B298" s="11" t="s">
        <v>8</v>
      </c>
      <c r="C298" s="64">
        <v>0.95</v>
      </c>
      <c r="D298" s="65" t="s">
        <v>50</v>
      </c>
      <c r="E298" s="61">
        <f>PERCENTILE(E123:E182,0.95)</f>
        <v>19.524999999999999</v>
      </c>
      <c r="F298" s="4"/>
    </row>
    <row r="299" spans="1:6" x14ac:dyDescent="0.35">
      <c r="A299" s="4"/>
      <c r="B299" s="11" t="s">
        <v>8</v>
      </c>
      <c r="C299" s="55" t="s">
        <v>3</v>
      </c>
      <c r="D299" s="65" t="s">
        <v>50</v>
      </c>
      <c r="E299" s="61">
        <f>MAX(E123:E182)</f>
        <v>20.5</v>
      </c>
      <c r="F299" s="4"/>
    </row>
    <row r="300" spans="1:6" x14ac:dyDescent="0.35">
      <c r="A300" s="4"/>
      <c r="B300" s="11" t="s">
        <v>8</v>
      </c>
      <c r="C300" s="55" t="s">
        <v>34</v>
      </c>
      <c r="D300" s="65" t="s">
        <v>50</v>
      </c>
      <c r="E300" s="61">
        <f>AVERAGE(E123:E182)</f>
        <v>17.383333333333333</v>
      </c>
      <c r="F300" s="4"/>
    </row>
    <row r="301" spans="1:6" x14ac:dyDescent="0.35">
      <c r="A301" s="4"/>
      <c r="B301" s="11" t="s">
        <v>8</v>
      </c>
      <c r="C301" s="55" t="s">
        <v>54</v>
      </c>
      <c r="D301" s="65" t="s">
        <v>50</v>
      </c>
      <c r="E301" s="61">
        <f>STDEVA(E123:E182)</f>
        <v>1.5189388207702574</v>
      </c>
      <c r="F301" s="4"/>
    </row>
    <row r="302" spans="1:6" x14ac:dyDescent="0.35">
      <c r="A302" s="4"/>
      <c r="B302" s="11" t="s">
        <v>8</v>
      </c>
      <c r="C302" s="55" t="s">
        <v>0</v>
      </c>
      <c r="D302" s="66" t="s">
        <v>51</v>
      </c>
      <c r="E302" s="63">
        <f>MIN(E183:E243)</f>
        <v>16.5</v>
      </c>
      <c r="F302" s="4"/>
    </row>
    <row r="303" spans="1:6" x14ac:dyDescent="0.35">
      <c r="A303" s="4"/>
      <c r="B303" s="11" t="s">
        <v>8</v>
      </c>
      <c r="C303" s="64">
        <v>0.05</v>
      </c>
      <c r="D303" s="66" t="s">
        <v>51</v>
      </c>
      <c r="E303" s="63">
        <f>PERCENTILE(E183:E243,0.05)</f>
        <v>17</v>
      </c>
      <c r="F303" s="4"/>
    </row>
    <row r="304" spans="1:6" x14ac:dyDescent="0.35">
      <c r="A304" s="4"/>
      <c r="B304" s="11" t="s">
        <v>8</v>
      </c>
      <c r="C304" s="64">
        <v>0.95</v>
      </c>
      <c r="D304" s="66" t="s">
        <v>51</v>
      </c>
      <c r="E304" s="63">
        <f>PERCENTILE(E183:E243,0.95)</f>
        <v>20.5</v>
      </c>
      <c r="F304" s="4"/>
    </row>
    <row r="305" spans="1:21" x14ac:dyDescent="0.35">
      <c r="A305" s="4"/>
      <c r="B305" s="11" t="s">
        <v>8</v>
      </c>
      <c r="C305" s="55" t="s">
        <v>3</v>
      </c>
      <c r="D305" s="66" t="s">
        <v>51</v>
      </c>
      <c r="E305" s="63">
        <f>MAX(E183:E243)</f>
        <v>21</v>
      </c>
      <c r="F305" s="4"/>
    </row>
    <row r="306" spans="1:21" x14ac:dyDescent="0.35">
      <c r="A306" s="4"/>
      <c r="B306" s="11" t="s">
        <v>8</v>
      </c>
      <c r="C306" s="55" t="s">
        <v>34</v>
      </c>
      <c r="D306" s="66" t="s">
        <v>51</v>
      </c>
      <c r="E306" s="63">
        <f>AVERAGE(E183:E243)</f>
        <v>18.990000000000002</v>
      </c>
      <c r="F306" s="4"/>
    </row>
    <row r="307" spans="1:21" x14ac:dyDescent="0.35">
      <c r="A307" s="4"/>
      <c r="B307" s="11" t="s">
        <v>8</v>
      </c>
      <c r="C307" s="55" t="s">
        <v>54</v>
      </c>
      <c r="D307" s="66" t="s">
        <v>51</v>
      </c>
      <c r="E307" s="63">
        <f>STDEVA(E183:E243)</f>
        <v>1.0112418946481236</v>
      </c>
      <c r="F307" s="4"/>
    </row>
    <row r="308" spans="1:21" x14ac:dyDescent="0.35">
      <c r="A308" s="4"/>
      <c r="B308" s="4"/>
      <c r="C308" s="13"/>
      <c r="D308" s="13"/>
      <c r="E308" s="13"/>
      <c r="F308" s="4"/>
    </row>
    <row r="311" spans="1:21" ht="29" x14ac:dyDescent="0.35">
      <c r="B311" s="78" t="s">
        <v>56</v>
      </c>
      <c r="C311" s="130" t="s">
        <v>439</v>
      </c>
      <c r="D311" s="130" t="s">
        <v>440</v>
      </c>
      <c r="E311" s="130" t="s">
        <v>441</v>
      </c>
      <c r="F311" s="130" t="s">
        <v>442</v>
      </c>
      <c r="G311" s="130" t="s">
        <v>371</v>
      </c>
      <c r="H311" s="192" t="s">
        <v>466</v>
      </c>
      <c r="I311" s="130"/>
      <c r="J311" s="2"/>
      <c r="K311" s="97"/>
      <c r="L311" s="97"/>
      <c r="M311" s="97"/>
      <c r="N311" s="167"/>
      <c r="O311" s="167"/>
      <c r="P311" s="167"/>
      <c r="Q311" s="167"/>
      <c r="R311" s="167"/>
      <c r="S311" s="167"/>
      <c r="T311" s="167"/>
      <c r="U311" s="167"/>
    </row>
    <row r="312" spans="1:21" x14ac:dyDescent="0.35">
      <c r="B312" s="130" t="s">
        <v>435</v>
      </c>
      <c r="C312" s="143">
        <v>73973.259375000009</v>
      </c>
      <c r="D312" s="144">
        <v>1</v>
      </c>
      <c r="E312" s="143">
        <v>73973.259375000009</v>
      </c>
      <c r="F312" s="143">
        <v>51357.146248975841</v>
      </c>
      <c r="G312" s="145">
        <v>0</v>
      </c>
      <c r="H312" s="160">
        <f>40*G312</f>
        <v>0</v>
      </c>
      <c r="I312" s="130"/>
      <c r="J312" s="189"/>
      <c r="K312" s="97"/>
      <c r="L312" s="97"/>
      <c r="M312" s="97"/>
      <c r="N312" s="167"/>
      <c r="O312" s="147" t="s">
        <v>50</v>
      </c>
      <c r="P312" s="147" t="s">
        <v>7</v>
      </c>
      <c r="Q312" s="148"/>
      <c r="R312" s="145">
        <v>9.2793180523909058E-6</v>
      </c>
      <c r="S312" s="145">
        <v>7.7191024213663084E-6</v>
      </c>
      <c r="T312" s="145">
        <v>7.7145961147051523E-6</v>
      </c>
      <c r="U312" s="167"/>
    </row>
    <row r="313" spans="1:21" x14ac:dyDescent="0.35">
      <c r="B313" s="130" t="s">
        <v>436</v>
      </c>
      <c r="C313" s="143">
        <v>129.50704166666659</v>
      </c>
      <c r="D313" s="144">
        <v>1</v>
      </c>
      <c r="E313" s="143">
        <v>129.50704166666659</v>
      </c>
      <c r="F313" s="143">
        <v>89.912383682190608</v>
      </c>
      <c r="G313" s="145">
        <v>0</v>
      </c>
      <c r="H313" s="160">
        <f t="shared" ref="H313:H315" si="0">40*G313</f>
        <v>0</v>
      </c>
      <c r="I313" s="130"/>
      <c r="J313" s="189"/>
      <c r="K313" s="97"/>
      <c r="L313" s="97"/>
      <c r="M313" s="97"/>
      <c r="N313" s="167"/>
      <c r="O313" s="147" t="s">
        <v>50</v>
      </c>
      <c r="P313" s="147" t="s">
        <v>8</v>
      </c>
      <c r="Q313" s="145">
        <v>9.2793180523909058E-6</v>
      </c>
      <c r="R313" s="148"/>
      <c r="S313" s="148">
        <v>0.77731802865376254</v>
      </c>
      <c r="T313" s="145">
        <v>7.7145963505165227E-6</v>
      </c>
      <c r="U313" s="167"/>
    </row>
    <row r="314" spans="1:21" x14ac:dyDescent="0.35">
      <c r="B314" s="130" t="s">
        <v>6</v>
      </c>
      <c r="C314" s="143">
        <v>95.382041666666765</v>
      </c>
      <c r="D314" s="144">
        <v>1</v>
      </c>
      <c r="E314" s="143">
        <v>95.382041666666765</v>
      </c>
      <c r="F314" s="143">
        <v>66.22054381257162</v>
      </c>
      <c r="G314" s="145">
        <v>2.3092638912203256E-14</v>
      </c>
      <c r="H314" s="160">
        <f t="shared" si="0"/>
        <v>9.2370555648813024E-13</v>
      </c>
      <c r="I314" s="130"/>
      <c r="J314" s="189"/>
      <c r="K314" s="97"/>
      <c r="L314" s="97"/>
      <c r="M314" s="97"/>
      <c r="N314" s="167"/>
      <c r="O314" s="147" t="s">
        <v>51</v>
      </c>
      <c r="P314" s="147" t="s">
        <v>7</v>
      </c>
      <c r="Q314" s="145">
        <v>7.7191024213663084E-6</v>
      </c>
      <c r="R314" s="148">
        <v>0.77731802865376254</v>
      </c>
      <c r="S314" s="148"/>
      <c r="T314" s="145">
        <v>7.7151198292213508E-6</v>
      </c>
      <c r="U314" s="167"/>
    </row>
    <row r="315" spans="1:21" x14ac:dyDescent="0.35">
      <c r="B315" s="130" t="s">
        <v>437</v>
      </c>
      <c r="C315" s="146">
        <v>1.1343749999999675</v>
      </c>
      <c r="D315" s="147">
        <v>1</v>
      </c>
      <c r="E315" s="146">
        <v>1.1343749999999675</v>
      </c>
      <c r="F315" s="146">
        <v>0.78755841324830489</v>
      </c>
      <c r="G315" s="148">
        <v>0.3757429380939441</v>
      </c>
      <c r="H315" s="193">
        <f t="shared" si="0"/>
        <v>15.029717523757764</v>
      </c>
      <c r="I315" s="130"/>
      <c r="J315" s="190"/>
      <c r="K315" s="97"/>
      <c r="L315" s="97"/>
      <c r="M315" s="97"/>
      <c r="N315" s="167"/>
      <c r="O315" s="147" t="s">
        <v>51</v>
      </c>
      <c r="P315" s="147" t="s">
        <v>8</v>
      </c>
      <c r="Q315" s="145">
        <v>7.7145961147051523E-6</v>
      </c>
      <c r="R315" s="145">
        <v>7.7145963505165227E-6</v>
      </c>
      <c r="S315" s="145">
        <v>7.7151198292213508E-6</v>
      </c>
      <c r="T315" s="148"/>
      <c r="U315" s="167"/>
    </row>
    <row r="316" spans="1:21" x14ac:dyDescent="0.35">
      <c r="B316" s="130" t="s">
        <v>438</v>
      </c>
      <c r="C316" s="146">
        <v>339.92716666666701</v>
      </c>
      <c r="D316" s="147">
        <v>236</v>
      </c>
      <c r="E316" s="146">
        <v>1.4403693502824872</v>
      </c>
      <c r="F316" s="146"/>
      <c r="G316" s="148"/>
      <c r="H316" s="148"/>
      <c r="I316" s="130"/>
      <c r="J316" s="97" t="s">
        <v>444</v>
      </c>
      <c r="K316" s="97" t="s">
        <v>446</v>
      </c>
      <c r="L316" s="97" t="s">
        <v>446</v>
      </c>
      <c r="M316" s="97" t="s">
        <v>445</v>
      </c>
      <c r="N316" s="167"/>
      <c r="O316" s="167"/>
      <c r="P316" s="167"/>
      <c r="Q316" s="167"/>
      <c r="R316" s="167"/>
      <c r="S316" s="167"/>
      <c r="T316" s="167"/>
      <c r="U316" s="167"/>
    </row>
    <row r="317" spans="1:21" x14ac:dyDescent="0.35">
      <c r="B317" s="167"/>
      <c r="C317" s="130"/>
      <c r="D317" s="130"/>
      <c r="E317" s="130"/>
      <c r="F317" s="167"/>
      <c r="G317" s="167"/>
      <c r="H317" s="167"/>
      <c r="I317" s="167"/>
    </row>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9"/>
  <sheetViews>
    <sheetView zoomScaleNormal="100" workbookViewId="0">
      <selection activeCell="E2" sqref="E2"/>
    </sheetView>
  </sheetViews>
  <sheetFormatPr defaultRowHeight="14.5" x14ac:dyDescent="0.35"/>
  <cols>
    <col min="2" max="2" width="18" customWidth="1"/>
    <col min="3" max="3" width="12.81640625" style="3" customWidth="1"/>
    <col min="4" max="4" width="14.453125" style="3" customWidth="1"/>
    <col min="5" max="5" width="10.453125" style="3" customWidth="1"/>
    <col min="8" max="8" width="13.1796875" customWidth="1"/>
    <col min="9" max="9" width="12" customWidth="1"/>
  </cols>
  <sheetData>
    <row r="1" spans="1:7" x14ac:dyDescent="0.35">
      <c r="A1" s="4"/>
      <c r="B1" s="4"/>
      <c r="C1" s="13"/>
      <c r="D1" s="13"/>
      <c r="E1" s="13"/>
      <c r="F1" s="4"/>
    </row>
    <row r="2" spans="1:7" ht="60" customHeight="1" x14ac:dyDescent="0.45">
      <c r="A2" s="4"/>
      <c r="B2" t="s">
        <v>6</v>
      </c>
      <c r="C2" s="69" t="s">
        <v>334</v>
      </c>
      <c r="D2" s="3" t="s">
        <v>46</v>
      </c>
      <c r="E2" s="240" t="s">
        <v>478</v>
      </c>
      <c r="F2" s="4"/>
    </row>
    <row r="3" spans="1:7" x14ac:dyDescent="0.35">
      <c r="A3" s="4"/>
      <c r="B3" s="10" t="s">
        <v>7</v>
      </c>
      <c r="C3" s="73" t="s">
        <v>95</v>
      </c>
      <c r="D3" s="49" t="s">
        <v>50</v>
      </c>
      <c r="E3" s="3">
        <v>4.3</v>
      </c>
      <c r="F3" s="4"/>
      <c r="G3" s="97" t="s">
        <v>452</v>
      </c>
    </row>
    <row r="4" spans="1:7" x14ac:dyDescent="0.35">
      <c r="A4" s="4"/>
      <c r="B4" s="10" t="s">
        <v>7</v>
      </c>
      <c r="C4" s="73" t="s">
        <v>95</v>
      </c>
      <c r="D4" s="49" t="s">
        <v>50</v>
      </c>
      <c r="E4" s="3">
        <v>4.3</v>
      </c>
      <c r="F4" s="4"/>
      <c r="G4" s="97" t="s">
        <v>452</v>
      </c>
    </row>
    <row r="5" spans="1:7" x14ac:dyDescent="0.35">
      <c r="A5" s="4"/>
      <c r="B5" s="10" t="s">
        <v>7</v>
      </c>
      <c r="C5" s="73" t="s">
        <v>95</v>
      </c>
      <c r="D5" s="49" t="s">
        <v>50</v>
      </c>
      <c r="E5" s="3">
        <v>4.5</v>
      </c>
      <c r="F5" s="4"/>
      <c r="G5" s="97" t="s">
        <v>452</v>
      </c>
    </row>
    <row r="6" spans="1:7" x14ac:dyDescent="0.35">
      <c r="A6" s="4"/>
      <c r="B6" s="10" t="s">
        <v>7</v>
      </c>
      <c r="C6" s="73" t="s">
        <v>95</v>
      </c>
      <c r="D6" s="49" t="s">
        <v>50</v>
      </c>
      <c r="E6" s="3">
        <v>4.5999999999999996</v>
      </c>
      <c r="F6" s="4"/>
      <c r="G6" s="97" t="s">
        <v>452</v>
      </c>
    </row>
    <row r="7" spans="1:7" x14ac:dyDescent="0.35">
      <c r="A7" s="4"/>
      <c r="B7" s="10" t="s">
        <v>7</v>
      </c>
      <c r="C7" s="73" t="s">
        <v>95</v>
      </c>
      <c r="D7" s="49" t="s">
        <v>50</v>
      </c>
      <c r="E7" s="3">
        <v>4.5</v>
      </c>
      <c r="F7" s="4"/>
      <c r="G7" s="97" t="s">
        <v>452</v>
      </c>
    </row>
    <row r="8" spans="1:7" x14ac:dyDescent="0.35">
      <c r="A8" s="4"/>
      <c r="B8" s="10" t="s">
        <v>7</v>
      </c>
      <c r="C8" s="73" t="s">
        <v>101</v>
      </c>
      <c r="D8" s="49" t="s">
        <v>50</v>
      </c>
      <c r="E8" s="3">
        <v>4.3</v>
      </c>
      <c r="F8" s="4"/>
      <c r="G8" s="97" t="s">
        <v>452</v>
      </c>
    </row>
    <row r="9" spans="1:7" x14ac:dyDescent="0.35">
      <c r="A9" s="4"/>
      <c r="B9" s="10" t="s">
        <v>7</v>
      </c>
      <c r="C9" s="73" t="s">
        <v>101</v>
      </c>
      <c r="D9" s="49" t="s">
        <v>50</v>
      </c>
      <c r="E9" s="3">
        <v>4.5</v>
      </c>
      <c r="F9" s="4"/>
      <c r="G9" s="97" t="s">
        <v>452</v>
      </c>
    </row>
    <row r="10" spans="1:7" x14ac:dyDescent="0.35">
      <c r="A10" s="4"/>
      <c r="B10" s="10" t="s">
        <v>7</v>
      </c>
      <c r="C10" s="73" t="s">
        <v>101</v>
      </c>
      <c r="D10" s="49" t="s">
        <v>50</v>
      </c>
      <c r="E10" s="3">
        <v>4.5999999999999996</v>
      </c>
      <c r="F10" s="4"/>
      <c r="G10" s="97" t="s">
        <v>452</v>
      </c>
    </row>
    <row r="11" spans="1:7" x14ac:dyDescent="0.35">
      <c r="A11" s="4"/>
      <c r="B11" s="10" t="s">
        <v>7</v>
      </c>
      <c r="C11" s="73" t="s">
        <v>101</v>
      </c>
      <c r="D11" s="49" t="s">
        <v>50</v>
      </c>
      <c r="E11" s="3">
        <v>4.8</v>
      </c>
      <c r="F11" s="4"/>
      <c r="G11" s="97" t="s">
        <v>452</v>
      </c>
    </row>
    <row r="12" spans="1:7" x14ac:dyDescent="0.35">
      <c r="A12" s="4"/>
      <c r="B12" s="10" t="s">
        <v>7</v>
      </c>
      <c r="C12" s="73" t="s">
        <v>101</v>
      </c>
      <c r="D12" s="49" t="s">
        <v>50</v>
      </c>
      <c r="E12" s="3">
        <v>4.5999999999999996</v>
      </c>
      <c r="F12" s="4"/>
      <c r="G12" s="97" t="s">
        <v>452</v>
      </c>
    </row>
    <row r="13" spans="1:7" x14ac:dyDescent="0.35">
      <c r="A13" s="4"/>
      <c r="B13" s="10" t="s">
        <v>7</v>
      </c>
      <c r="C13" s="73" t="s">
        <v>102</v>
      </c>
      <c r="D13" s="49" t="s">
        <v>50</v>
      </c>
      <c r="E13" s="3">
        <v>4.5</v>
      </c>
      <c r="F13" s="4"/>
      <c r="G13" s="97" t="s">
        <v>452</v>
      </c>
    </row>
    <row r="14" spans="1:7" x14ac:dyDescent="0.35">
      <c r="A14" s="4"/>
      <c r="B14" s="10" t="s">
        <v>7</v>
      </c>
      <c r="C14" s="73" t="s">
        <v>102</v>
      </c>
      <c r="D14" s="49" t="s">
        <v>50</v>
      </c>
      <c r="E14" s="3">
        <v>5</v>
      </c>
      <c r="F14" s="4"/>
      <c r="G14" s="97" t="s">
        <v>452</v>
      </c>
    </row>
    <row r="15" spans="1:7" x14ac:dyDescent="0.35">
      <c r="A15" s="4"/>
      <c r="B15" s="10" t="s">
        <v>7</v>
      </c>
      <c r="C15" s="73" t="s">
        <v>102</v>
      </c>
      <c r="D15" s="49" t="s">
        <v>50</v>
      </c>
      <c r="E15" s="3">
        <v>4.4000000000000004</v>
      </c>
      <c r="F15" s="4"/>
      <c r="G15" s="97" t="s">
        <v>452</v>
      </c>
    </row>
    <row r="16" spans="1:7" x14ac:dyDescent="0.35">
      <c r="A16" s="4"/>
      <c r="B16" s="10" t="s">
        <v>7</v>
      </c>
      <c r="C16" s="73" t="s">
        <v>102</v>
      </c>
      <c r="D16" s="49" t="s">
        <v>50</v>
      </c>
      <c r="E16" s="3">
        <v>4.4000000000000004</v>
      </c>
      <c r="F16" s="4"/>
      <c r="G16" s="97" t="s">
        <v>452</v>
      </c>
    </row>
    <row r="17" spans="1:7" x14ac:dyDescent="0.35">
      <c r="A17" s="4"/>
      <c r="B17" s="10" t="s">
        <v>7</v>
      </c>
      <c r="C17" s="73" t="s">
        <v>102</v>
      </c>
      <c r="D17" s="49" t="s">
        <v>50</v>
      </c>
      <c r="E17" s="3">
        <v>4.8</v>
      </c>
      <c r="F17" s="4"/>
      <c r="G17" s="97" t="s">
        <v>452</v>
      </c>
    </row>
    <row r="18" spans="1:7" x14ac:dyDescent="0.35">
      <c r="A18" s="4"/>
      <c r="B18" s="10" t="s">
        <v>7</v>
      </c>
      <c r="C18" s="73" t="s">
        <v>96</v>
      </c>
      <c r="D18" s="49" t="s">
        <v>50</v>
      </c>
      <c r="E18" s="3">
        <v>4.0999999999999996</v>
      </c>
      <c r="F18" s="4"/>
      <c r="G18" s="97" t="s">
        <v>452</v>
      </c>
    </row>
    <row r="19" spans="1:7" x14ac:dyDescent="0.35">
      <c r="A19" s="4"/>
      <c r="B19" s="10" t="s">
        <v>7</v>
      </c>
      <c r="C19" s="73" t="s">
        <v>96</v>
      </c>
      <c r="D19" s="49" t="s">
        <v>50</v>
      </c>
      <c r="E19" s="3">
        <v>4.2</v>
      </c>
      <c r="F19" s="4"/>
      <c r="G19" s="97" t="s">
        <v>452</v>
      </c>
    </row>
    <row r="20" spans="1:7" x14ac:dyDescent="0.35">
      <c r="A20" s="4"/>
      <c r="B20" s="10" t="s">
        <v>7</v>
      </c>
      <c r="C20" s="73" t="s">
        <v>96</v>
      </c>
      <c r="D20" s="49" t="s">
        <v>50</v>
      </c>
      <c r="E20" s="3">
        <v>4.2</v>
      </c>
      <c r="F20" s="4"/>
      <c r="G20" s="97" t="s">
        <v>452</v>
      </c>
    </row>
    <row r="21" spans="1:7" x14ac:dyDescent="0.35">
      <c r="A21" s="4"/>
      <c r="B21" s="10" t="s">
        <v>7</v>
      </c>
      <c r="C21" s="73" t="s">
        <v>96</v>
      </c>
      <c r="D21" s="49" t="s">
        <v>50</v>
      </c>
      <c r="E21" s="3">
        <v>4.3</v>
      </c>
      <c r="F21" s="4"/>
      <c r="G21" s="97" t="s">
        <v>452</v>
      </c>
    </row>
    <row r="22" spans="1:7" x14ac:dyDescent="0.35">
      <c r="A22" s="4"/>
      <c r="B22" s="10" t="s">
        <v>7</v>
      </c>
      <c r="C22" s="73" t="s">
        <v>96</v>
      </c>
      <c r="D22" s="49" t="s">
        <v>50</v>
      </c>
      <c r="E22" s="3">
        <v>4.5</v>
      </c>
      <c r="F22" s="4"/>
      <c r="G22" s="97" t="s">
        <v>452</v>
      </c>
    </row>
    <row r="23" spans="1:7" x14ac:dyDescent="0.35">
      <c r="A23" s="4"/>
      <c r="B23" s="10" t="s">
        <v>7</v>
      </c>
      <c r="C23" s="73" t="s">
        <v>103</v>
      </c>
      <c r="D23" s="49" t="s">
        <v>50</v>
      </c>
      <c r="E23" s="3">
        <v>3.8</v>
      </c>
      <c r="F23" s="4"/>
      <c r="G23" s="97" t="s">
        <v>452</v>
      </c>
    </row>
    <row r="24" spans="1:7" x14ac:dyDescent="0.35">
      <c r="A24" s="4"/>
      <c r="B24" s="10" t="s">
        <v>7</v>
      </c>
      <c r="C24" s="73" t="s">
        <v>103</v>
      </c>
      <c r="D24" s="49" t="s">
        <v>50</v>
      </c>
      <c r="E24" s="3">
        <v>3.7</v>
      </c>
      <c r="F24" s="4"/>
      <c r="G24" s="97" t="s">
        <v>452</v>
      </c>
    </row>
    <row r="25" spans="1:7" x14ac:dyDescent="0.35">
      <c r="A25" s="4"/>
      <c r="B25" s="10" t="s">
        <v>7</v>
      </c>
      <c r="C25" s="73" t="s">
        <v>103</v>
      </c>
      <c r="D25" s="49" t="s">
        <v>50</v>
      </c>
      <c r="E25" s="3">
        <v>4.0999999999999996</v>
      </c>
      <c r="F25" s="4"/>
      <c r="G25" s="97" t="s">
        <v>452</v>
      </c>
    </row>
    <row r="26" spans="1:7" x14ac:dyDescent="0.35">
      <c r="A26" s="4"/>
      <c r="B26" s="10" t="s">
        <v>7</v>
      </c>
      <c r="C26" s="73" t="s">
        <v>103</v>
      </c>
      <c r="D26" s="49" t="s">
        <v>50</v>
      </c>
      <c r="E26" s="3">
        <v>3.9</v>
      </c>
      <c r="F26" s="4"/>
      <c r="G26" s="97" t="s">
        <v>452</v>
      </c>
    </row>
    <row r="27" spans="1:7" x14ac:dyDescent="0.35">
      <c r="A27" s="4"/>
      <c r="B27" s="10" t="s">
        <v>7</v>
      </c>
      <c r="C27" s="73" t="s">
        <v>103</v>
      </c>
      <c r="D27" s="49" t="s">
        <v>50</v>
      </c>
      <c r="E27" s="3">
        <v>3.7</v>
      </c>
      <c r="F27" s="4"/>
      <c r="G27" s="97" t="s">
        <v>452</v>
      </c>
    </row>
    <row r="28" spans="1:7" x14ac:dyDescent="0.35">
      <c r="A28" s="4"/>
      <c r="B28" s="10" t="s">
        <v>7</v>
      </c>
      <c r="C28" s="73" t="s">
        <v>97</v>
      </c>
      <c r="D28" s="49" t="s">
        <v>50</v>
      </c>
      <c r="E28" s="3">
        <v>4</v>
      </c>
      <c r="F28" s="4"/>
      <c r="G28" s="97" t="s">
        <v>452</v>
      </c>
    </row>
    <row r="29" spans="1:7" x14ac:dyDescent="0.35">
      <c r="A29" s="4"/>
      <c r="B29" s="10" t="s">
        <v>7</v>
      </c>
      <c r="C29" s="73" t="s">
        <v>97</v>
      </c>
      <c r="D29" s="49" t="s">
        <v>50</v>
      </c>
      <c r="E29" s="3">
        <v>4.2</v>
      </c>
      <c r="F29" s="4"/>
      <c r="G29" s="97" t="s">
        <v>452</v>
      </c>
    </row>
    <row r="30" spans="1:7" x14ac:dyDescent="0.35">
      <c r="A30" s="4"/>
      <c r="B30" s="10" t="s">
        <v>7</v>
      </c>
      <c r="C30" s="73" t="s">
        <v>97</v>
      </c>
      <c r="D30" s="49" t="s">
        <v>50</v>
      </c>
      <c r="E30" s="3">
        <v>4.7</v>
      </c>
      <c r="F30" s="4"/>
      <c r="G30" s="97" t="s">
        <v>452</v>
      </c>
    </row>
    <row r="31" spans="1:7" x14ac:dyDescent="0.35">
      <c r="A31" s="4"/>
      <c r="B31" s="10" t="s">
        <v>7</v>
      </c>
      <c r="C31" s="73" t="s">
        <v>97</v>
      </c>
      <c r="D31" s="49" t="s">
        <v>50</v>
      </c>
      <c r="E31" s="3">
        <v>4.5</v>
      </c>
      <c r="F31" s="4"/>
      <c r="G31" s="97" t="s">
        <v>452</v>
      </c>
    </row>
    <row r="32" spans="1:7" x14ac:dyDescent="0.35">
      <c r="A32" s="4"/>
      <c r="B32" s="10" t="s">
        <v>7</v>
      </c>
      <c r="C32" s="73" t="s">
        <v>97</v>
      </c>
      <c r="D32" s="49" t="s">
        <v>50</v>
      </c>
      <c r="E32" s="3">
        <v>4.3</v>
      </c>
      <c r="F32" s="4"/>
      <c r="G32" s="97" t="s">
        <v>452</v>
      </c>
    </row>
    <row r="33" spans="1:7" x14ac:dyDescent="0.35">
      <c r="A33" s="4"/>
      <c r="B33" s="10" t="s">
        <v>7</v>
      </c>
      <c r="C33" s="73" t="s">
        <v>104</v>
      </c>
      <c r="D33" s="49" t="s">
        <v>50</v>
      </c>
      <c r="E33" s="3">
        <v>4.4000000000000004</v>
      </c>
      <c r="F33" s="4"/>
      <c r="G33" s="97" t="s">
        <v>452</v>
      </c>
    </row>
    <row r="34" spans="1:7" x14ac:dyDescent="0.35">
      <c r="A34" s="4"/>
      <c r="B34" s="10" t="s">
        <v>7</v>
      </c>
      <c r="C34" s="73" t="s">
        <v>104</v>
      </c>
      <c r="D34" s="49" t="s">
        <v>50</v>
      </c>
      <c r="E34" s="3">
        <v>4.5</v>
      </c>
      <c r="F34" s="4"/>
      <c r="G34" s="97" t="s">
        <v>452</v>
      </c>
    </row>
    <row r="35" spans="1:7" x14ac:dyDescent="0.35">
      <c r="A35" s="4"/>
      <c r="B35" s="10" t="s">
        <v>7</v>
      </c>
      <c r="C35" s="73" t="s">
        <v>104</v>
      </c>
      <c r="D35" s="49" t="s">
        <v>50</v>
      </c>
      <c r="E35" s="3">
        <v>5.0999999999999996</v>
      </c>
      <c r="F35" s="4"/>
      <c r="G35" s="97" t="s">
        <v>452</v>
      </c>
    </row>
    <row r="36" spans="1:7" x14ac:dyDescent="0.35">
      <c r="A36" s="4"/>
      <c r="B36" s="10" t="s">
        <v>7</v>
      </c>
      <c r="C36" s="73" t="s">
        <v>104</v>
      </c>
      <c r="D36" s="49" t="s">
        <v>50</v>
      </c>
      <c r="E36" s="3">
        <v>4.4000000000000004</v>
      </c>
      <c r="F36" s="4"/>
      <c r="G36" s="97" t="s">
        <v>452</v>
      </c>
    </row>
    <row r="37" spans="1:7" x14ac:dyDescent="0.35">
      <c r="A37" s="4"/>
      <c r="B37" s="10" t="s">
        <v>7</v>
      </c>
      <c r="C37" s="73" t="s">
        <v>104</v>
      </c>
      <c r="D37" s="49" t="s">
        <v>50</v>
      </c>
      <c r="E37" s="3">
        <v>4.5999999999999996</v>
      </c>
      <c r="F37" s="4"/>
      <c r="G37" s="97" t="s">
        <v>452</v>
      </c>
    </row>
    <row r="38" spans="1:7" x14ac:dyDescent="0.35">
      <c r="A38" s="4"/>
      <c r="B38" s="10" t="s">
        <v>7</v>
      </c>
      <c r="C38" s="73" t="s">
        <v>105</v>
      </c>
      <c r="D38" s="49" t="s">
        <v>50</v>
      </c>
      <c r="E38" s="3">
        <v>4.5999999999999996</v>
      </c>
      <c r="F38" s="4"/>
      <c r="G38" s="97" t="s">
        <v>452</v>
      </c>
    </row>
    <row r="39" spans="1:7" x14ac:dyDescent="0.35">
      <c r="A39" s="4"/>
      <c r="B39" s="10" t="s">
        <v>7</v>
      </c>
      <c r="C39" s="73" t="s">
        <v>105</v>
      </c>
      <c r="D39" s="49" t="s">
        <v>50</v>
      </c>
      <c r="E39" s="3">
        <v>4.5</v>
      </c>
      <c r="F39" s="4"/>
      <c r="G39" s="97" t="s">
        <v>452</v>
      </c>
    </row>
    <row r="40" spans="1:7" x14ac:dyDescent="0.35">
      <c r="A40" s="4"/>
      <c r="B40" s="10" t="s">
        <v>7</v>
      </c>
      <c r="C40" s="73" t="s">
        <v>105</v>
      </c>
      <c r="D40" s="49" t="s">
        <v>50</v>
      </c>
      <c r="E40" s="3">
        <v>4.9000000000000004</v>
      </c>
      <c r="F40" s="4"/>
      <c r="G40" s="97" t="s">
        <v>452</v>
      </c>
    </row>
    <row r="41" spans="1:7" x14ac:dyDescent="0.35">
      <c r="A41" s="4"/>
      <c r="B41" s="10" t="s">
        <v>7</v>
      </c>
      <c r="C41" s="73" t="s">
        <v>105</v>
      </c>
      <c r="D41" s="49" t="s">
        <v>50</v>
      </c>
      <c r="E41" s="3">
        <v>4.5</v>
      </c>
      <c r="F41" s="4"/>
      <c r="G41" s="97" t="s">
        <v>452</v>
      </c>
    </row>
    <row r="42" spans="1:7" x14ac:dyDescent="0.35">
      <c r="A42" s="4"/>
      <c r="B42" s="10" t="s">
        <v>7</v>
      </c>
      <c r="C42" s="73" t="s">
        <v>105</v>
      </c>
      <c r="D42" s="49" t="s">
        <v>50</v>
      </c>
      <c r="E42" s="3">
        <v>4.8</v>
      </c>
      <c r="F42" s="4"/>
      <c r="G42" s="97" t="s">
        <v>452</v>
      </c>
    </row>
    <row r="43" spans="1:7" x14ac:dyDescent="0.35">
      <c r="A43" s="4"/>
      <c r="B43" s="10" t="s">
        <v>7</v>
      </c>
      <c r="C43" s="73" t="s">
        <v>261</v>
      </c>
      <c r="D43" s="49" t="s">
        <v>50</v>
      </c>
      <c r="E43" s="3">
        <v>4.3</v>
      </c>
      <c r="F43" s="4"/>
      <c r="G43" s="97" t="s">
        <v>452</v>
      </c>
    </row>
    <row r="44" spans="1:7" x14ac:dyDescent="0.35">
      <c r="A44" s="4"/>
      <c r="B44" s="10" t="s">
        <v>7</v>
      </c>
      <c r="C44" s="73" t="s">
        <v>261</v>
      </c>
      <c r="D44" s="49" t="s">
        <v>50</v>
      </c>
      <c r="E44" s="3">
        <v>4.5</v>
      </c>
      <c r="F44" s="4"/>
      <c r="G44" s="97" t="s">
        <v>452</v>
      </c>
    </row>
    <row r="45" spans="1:7" x14ac:dyDescent="0.35">
      <c r="A45" s="4"/>
      <c r="B45" s="10" t="s">
        <v>7</v>
      </c>
      <c r="C45" s="73" t="s">
        <v>261</v>
      </c>
      <c r="D45" s="49" t="s">
        <v>50</v>
      </c>
      <c r="E45" s="3">
        <v>4.9000000000000004</v>
      </c>
      <c r="F45" s="4"/>
      <c r="G45" s="97" t="s">
        <v>452</v>
      </c>
    </row>
    <row r="46" spans="1:7" x14ac:dyDescent="0.35">
      <c r="A46" s="4"/>
      <c r="B46" s="10" t="s">
        <v>7</v>
      </c>
      <c r="C46" s="73" t="s">
        <v>261</v>
      </c>
      <c r="D46" s="49" t="s">
        <v>50</v>
      </c>
      <c r="E46" s="3">
        <v>4.7</v>
      </c>
      <c r="F46" s="4"/>
      <c r="G46" s="97" t="s">
        <v>452</v>
      </c>
    </row>
    <row r="47" spans="1:7" x14ac:dyDescent="0.35">
      <c r="A47" s="4"/>
      <c r="B47" s="10" t="s">
        <v>7</v>
      </c>
      <c r="C47" s="73" t="s">
        <v>261</v>
      </c>
      <c r="D47" s="49" t="s">
        <v>50</v>
      </c>
      <c r="E47" s="3">
        <v>4.9000000000000004</v>
      </c>
      <c r="F47" s="4"/>
      <c r="G47" s="97" t="s">
        <v>452</v>
      </c>
    </row>
    <row r="48" spans="1:7" x14ac:dyDescent="0.35">
      <c r="A48" s="4"/>
      <c r="B48" s="10" t="s">
        <v>7</v>
      </c>
      <c r="C48" s="73" t="s">
        <v>261</v>
      </c>
      <c r="D48" s="49" t="s">
        <v>50</v>
      </c>
      <c r="E48" s="3">
        <v>4.8</v>
      </c>
      <c r="F48" s="4"/>
      <c r="G48" s="97" t="s">
        <v>452</v>
      </c>
    </row>
    <row r="49" spans="1:7" x14ac:dyDescent="0.35">
      <c r="A49" s="4"/>
      <c r="B49" s="10" t="s">
        <v>7</v>
      </c>
      <c r="C49" s="73" t="s">
        <v>98</v>
      </c>
      <c r="D49" s="49" t="s">
        <v>50</v>
      </c>
      <c r="E49" s="3">
        <v>4.3</v>
      </c>
      <c r="F49" s="4"/>
      <c r="G49" s="97" t="s">
        <v>452</v>
      </c>
    </row>
    <row r="50" spans="1:7" x14ac:dyDescent="0.35">
      <c r="A50" s="4"/>
      <c r="B50" s="10" t="s">
        <v>7</v>
      </c>
      <c r="C50" s="73" t="s">
        <v>98</v>
      </c>
      <c r="D50" s="49" t="s">
        <v>50</v>
      </c>
      <c r="E50" s="3">
        <v>4.2</v>
      </c>
      <c r="F50" s="4"/>
      <c r="G50" s="97" t="s">
        <v>452</v>
      </c>
    </row>
    <row r="51" spans="1:7" x14ac:dyDescent="0.35">
      <c r="A51" s="4"/>
      <c r="B51" s="10" t="s">
        <v>7</v>
      </c>
      <c r="C51" s="73" t="s">
        <v>98</v>
      </c>
      <c r="D51" s="49" t="s">
        <v>50</v>
      </c>
      <c r="E51" s="3">
        <v>4.3</v>
      </c>
      <c r="F51" s="4"/>
      <c r="G51" s="97" t="s">
        <v>452</v>
      </c>
    </row>
    <row r="52" spans="1:7" x14ac:dyDescent="0.35">
      <c r="A52" s="4"/>
      <c r="B52" s="10" t="s">
        <v>7</v>
      </c>
      <c r="C52" s="73" t="s">
        <v>98</v>
      </c>
      <c r="D52" s="49" t="s">
        <v>50</v>
      </c>
      <c r="E52" s="3">
        <v>4</v>
      </c>
      <c r="F52" s="4"/>
      <c r="G52" s="97" t="s">
        <v>452</v>
      </c>
    </row>
    <row r="53" spans="1:7" x14ac:dyDescent="0.35">
      <c r="A53" s="4"/>
      <c r="B53" s="10" t="s">
        <v>7</v>
      </c>
      <c r="C53" s="73" t="s">
        <v>98</v>
      </c>
      <c r="D53" s="49" t="s">
        <v>50</v>
      </c>
      <c r="E53" s="3">
        <v>4.3</v>
      </c>
      <c r="F53" s="4"/>
      <c r="G53" s="97" t="s">
        <v>452</v>
      </c>
    </row>
    <row r="54" spans="1:7" x14ac:dyDescent="0.35">
      <c r="A54" s="4"/>
      <c r="B54" s="10" t="s">
        <v>7</v>
      </c>
      <c r="C54" s="73" t="s">
        <v>99</v>
      </c>
      <c r="D54" s="49" t="s">
        <v>50</v>
      </c>
      <c r="E54" s="3">
        <v>4</v>
      </c>
      <c r="F54" s="4"/>
      <c r="G54" s="97" t="s">
        <v>452</v>
      </c>
    </row>
    <row r="55" spans="1:7" x14ac:dyDescent="0.35">
      <c r="A55" s="4"/>
      <c r="B55" s="10" t="s">
        <v>7</v>
      </c>
      <c r="C55" s="73" t="s">
        <v>99</v>
      </c>
      <c r="D55" s="49" t="s">
        <v>50</v>
      </c>
      <c r="E55" s="3">
        <v>4.4000000000000004</v>
      </c>
      <c r="F55" s="4"/>
      <c r="G55" s="97" t="s">
        <v>452</v>
      </c>
    </row>
    <row r="56" spans="1:7" x14ac:dyDescent="0.35">
      <c r="A56" s="4"/>
      <c r="B56" s="10" t="s">
        <v>7</v>
      </c>
      <c r="C56" s="73" t="s">
        <v>99</v>
      </c>
      <c r="D56" s="49" t="s">
        <v>50</v>
      </c>
      <c r="E56" s="3">
        <v>4.4000000000000004</v>
      </c>
      <c r="F56" s="4"/>
      <c r="G56" s="97" t="s">
        <v>452</v>
      </c>
    </row>
    <row r="57" spans="1:7" x14ac:dyDescent="0.35">
      <c r="A57" s="4"/>
      <c r="B57" s="10" t="s">
        <v>7</v>
      </c>
      <c r="C57" s="73" t="s">
        <v>274</v>
      </c>
      <c r="D57" s="49" t="s">
        <v>50</v>
      </c>
      <c r="E57" s="3">
        <v>4.0999999999999996</v>
      </c>
      <c r="F57" s="4"/>
      <c r="G57" s="97" t="s">
        <v>452</v>
      </c>
    </row>
    <row r="58" spans="1:7" x14ac:dyDescent="0.35">
      <c r="A58" s="4"/>
      <c r="B58" s="10" t="s">
        <v>7</v>
      </c>
      <c r="C58" s="73" t="s">
        <v>274</v>
      </c>
      <c r="D58" s="49" t="s">
        <v>50</v>
      </c>
      <c r="E58" s="3">
        <v>4.2</v>
      </c>
      <c r="F58" s="4"/>
      <c r="G58" s="97" t="s">
        <v>452</v>
      </c>
    </row>
    <row r="59" spans="1:7" x14ac:dyDescent="0.35">
      <c r="A59" s="4"/>
      <c r="B59" s="10" t="s">
        <v>7</v>
      </c>
      <c r="C59" s="73" t="s">
        <v>274</v>
      </c>
      <c r="D59" s="49" t="s">
        <v>50</v>
      </c>
      <c r="E59" s="3">
        <v>4.3</v>
      </c>
      <c r="F59" s="4"/>
      <c r="G59" s="97" t="s">
        <v>452</v>
      </c>
    </row>
    <row r="60" spans="1:7" x14ac:dyDescent="0.35">
      <c r="A60" s="4"/>
      <c r="B60" s="10" t="s">
        <v>7</v>
      </c>
      <c r="C60" s="73" t="s">
        <v>274</v>
      </c>
      <c r="D60" s="49" t="s">
        <v>50</v>
      </c>
      <c r="E60" s="3">
        <v>4.3</v>
      </c>
      <c r="F60" s="4"/>
      <c r="G60" s="97" t="s">
        <v>452</v>
      </c>
    </row>
    <row r="61" spans="1:7" x14ac:dyDescent="0.35">
      <c r="A61" s="4"/>
      <c r="B61" s="10" t="s">
        <v>7</v>
      </c>
      <c r="C61" s="73" t="s">
        <v>263</v>
      </c>
      <c r="D61" s="49" t="s">
        <v>50</v>
      </c>
      <c r="E61" s="3">
        <v>4.7</v>
      </c>
      <c r="F61" s="4"/>
      <c r="G61" s="97" t="s">
        <v>452</v>
      </c>
    </row>
    <row r="62" spans="1:7" x14ac:dyDescent="0.35">
      <c r="A62" s="4"/>
      <c r="B62" s="10" t="s">
        <v>7</v>
      </c>
      <c r="C62" s="73" t="s">
        <v>263</v>
      </c>
      <c r="D62" s="49" t="s">
        <v>50</v>
      </c>
      <c r="E62" s="3">
        <v>4.9000000000000004</v>
      </c>
      <c r="F62" s="4"/>
      <c r="G62" s="97" t="s">
        <v>452</v>
      </c>
    </row>
    <row r="63" spans="1:7" x14ac:dyDescent="0.35">
      <c r="A63" s="4"/>
      <c r="B63" s="10" t="s">
        <v>7</v>
      </c>
      <c r="C63" s="73" t="s">
        <v>263</v>
      </c>
      <c r="D63" s="49" t="s">
        <v>50</v>
      </c>
      <c r="E63" s="3">
        <v>5</v>
      </c>
      <c r="F63" s="4"/>
      <c r="G63" s="97" t="s">
        <v>452</v>
      </c>
    </row>
    <row r="64" spans="1:7" x14ac:dyDescent="0.35">
      <c r="A64" s="4"/>
      <c r="B64" s="10" t="s">
        <v>7</v>
      </c>
      <c r="C64" s="73" t="s">
        <v>275</v>
      </c>
      <c r="D64" s="49" t="s">
        <v>50</v>
      </c>
      <c r="E64" s="3">
        <v>4.8</v>
      </c>
      <c r="F64" s="4"/>
      <c r="G64" s="97" t="s">
        <v>452</v>
      </c>
    </row>
    <row r="65" spans="1:7" x14ac:dyDescent="0.35">
      <c r="A65" s="4"/>
      <c r="B65" s="10" t="s">
        <v>7</v>
      </c>
      <c r="C65" s="73" t="s">
        <v>275</v>
      </c>
      <c r="D65" s="49" t="s">
        <v>50</v>
      </c>
      <c r="E65" s="3">
        <v>4.8</v>
      </c>
      <c r="F65" s="4"/>
      <c r="G65" s="97" t="s">
        <v>452</v>
      </c>
    </row>
    <row r="66" spans="1:7" x14ac:dyDescent="0.35">
      <c r="A66" s="4"/>
      <c r="B66" s="10" t="s">
        <v>7</v>
      </c>
      <c r="C66" s="73" t="s">
        <v>275</v>
      </c>
      <c r="D66" s="49" t="s">
        <v>50</v>
      </c>
      <c r="E66" s="3">
        <v>4.9000000000000004</v>
      </c>
      <c r="F66" s="4"/>
      <c r="G66" s="97" t="s">
        <v>452</v>
      </c>
    </row>
    <row r="67" spans="1:7" x14ac:dyDescent="0.35">
      <c r="A67" s="4"/>
      <c r="B67" s="10" t="s">
        <v>7</v>
      </c>
      <c r="C67" s="73" t="s">
        <v>165</v>
      </c>
      <c r="D67" s="49" t="s">
        <v>50</v>
      </c>
      <c r="E67" s="3">
        <v>4.5</v>
      </c>
      <c r="F67" s="4"/>
      <c r="G67" s="97" t="s">
        <v>452</v>
      </c>
    </row>
    <row r="68" spans="1:7" x14ac:dyDescent="0.35">
      <c r="A68" s="4"/>
      <c r="B68" s="10" t="s">
        <v>7</v>
      </c>
      <c r="C68" s="73" t="s">
        <v>165</v>
      </c>
      <c r="D68" s="49" t="s">
        <v>50</v>
      </c>
      <c r="E68" s="3">
        <v>4.2</v>
      </c>
      <c r="F68" s="4"/>
      <c r="G68" s="97" t="s">
        <v>452</v>
      </c>
    </row>
    <row r="69" spans="1:7" x14ac:dyDescent="0.35">
      <c r="A69" s="4"/>
      <c r="B69" s="10" t="s">
        <v>7</v>
      </c>
      <c r="C69" s="73" t="s">
        <v>165</v>
      </c>
      <c r="D69" s="49" t="s">
        <v>50</v>
      </c>
      <c r="E69" s="3">
        <v>4.4000000000000004</v>
      </c>
      <c r="F69" s="4"/>
      <c r="G69" s="97" t="s">
        <v>452</v>
      </c>
    </row>
    <row r="70" spans="1:7" x14ac:dyDescent="0.35">
      <c r="A70" s="4"/>
      <c r="B70" s="10" t="s">
        <v>7</v>
      </c>
      <c r="C70" s="73" t="s">
        <v>166</v>
      </c>
      <c r="D70" s="49" t="s">
        <v>50</v>
      </c>
      <c r="E70" s="3">
        <v>4.5</v>
      </c>
      <c r="F70" s="4"/>
      <c r="G70" s="97" t="s">
        <v>452</v>
      </c>
    </row>
    <row r="71" spans="1:7" x14ac:dyDescent="0.35">
      <c r="A71" s="4"/>
      <c r="B71" s="10" t="s">
        <v>7</v>
      </c>
      <c r="C71" s="73" t="s">
        <v>166</v>
      </c>
      <c r="D71" s="49" t="s">
        <v>50</v>
      </c>
      <c r="E71" s="3">
        <v>4.2</v>
      </c>
      <c r="F71" s="4"/>
      <c r="G71" s="97" t="s">
        <v>452</v>
      </c>
    </row>
    <row r="72" spans="1:7" x14ac:dyDescent="0.35">
      <c r="A72" s="4"/>
      <c r="B72" s="10" t="s">
        <v>7</v>
      </c>
      <c r="C72" s="73" t="s">
        <v>166</v>
      </c>
      <c r="D72" s="49" t="s">
        <v>50</v>
      </c>
      <c r="E72" s="3">
        <v>4.4000000000000004</v>
      </c>
      <c r="F72" s="4"/>
      <c r="G72" s="97" t="s">
        <v>452</v>
      </c>
    </row>
    <row r="73" spans="1:7" x14ac:dyDescent="0.35">
      <c r="A73" s="4"/>
      <c r="B73" s="10" t="s">
        <v>7</v>
      </c>
      <c r="C73" s="73" t="s">
        <v>167</v>
      </c>
      <c r="D73" s="49" t="s">
        <v>50</v>
      </c>
      <c r="E73" s="3">
        <v>4.2</v>
      </c>
      <c r="F73" s="4"/>
      <c r="G73" s="97" t="s">
        <v>452</v>
      </c>
    </row>
    <row r="74" spans="1:7" x14ac:dyDescent="0.35">
      <c r="A74" s="4"/>
      <c r="B74" s="10" t="s">
        <v>7</v>
      </c>
      <c r="C74" s="73" t="s">
        <v>167</v>
      </c>
      <c r="D74" s="49" t="s">
        <v>50</v>
      </c>
      <c r="E74" s="3">
        <v>4.5</v>
      </c>
      <c r="F74" s="4"/>
      <c r="G74" s="97" t="s">
        <v>452</v>
      </c>
    </row>
    <row r="75" spans="1:7" x14ac:dyDescent="0.35">
      <c r="A75" s="4"/>
      <c r="B75" s="10" t="s">
        <v>7</v>
      </c>
      <c r="C75" s="73" t="s">
        <v>167</v>
      </c>
      <c r="D75" s="49" t="s">
        <v>50</v>
      </c>
      <c r="E75" s="3">
        <v>4.3</v>
      </c>
      <c r="F75" s="4"/>
      <c r="G75" s="97" t="s">
        <v>452</v>
      </c>
    </row>
    <row r="76" spans="1:7" x14ac:dyDescent="0.35">
      <c r="A76" s="4"/>
      <c r="B76" s="10" t="s">
        <v>7</v>
      </c>
      <c r="C76" s="73" t="s">
        <v>168</v>
      </c>
      <c r="D76" s="49" t="s">
        <v>50</v>
      </c>
      <c r="E76" s="3">
        <v>4.5999999999999996</v>
      </c>
      <c r="F76" s="4"/>
      <c r="G76" s="97" t="s">
        <v>452</v>
      </c>
    </row>
    <row r="77" spans="1:7" x14ac:dyDescent="0.35">
      <c r="A77" s="4"/>
      <c r="B77" s="10" t="s">
        <v>7</v>
      </c>
      <c r="C77" s="73" t="s">
        <v>168</v>
      </c>
      <c r="D77" s="49" t="s">
        <v>50</v>
      </c>
      <c r="E77" s="3">
        <v>4.0999999999999996</v>
      </c>
      <c r="F77" s="4"/>
      <c r="G77" s="97" t="s">
        <v>452</v>
      </c>
    </row>
    <row r="78" spans="1:7" x14ac:dyDescent="0.35">
      <c r="A78" s="4"/>
      <c r="B78" s="10" t="s">
        <v>7</v>
      </c>
      <c r="C78" s="73" t="s">
        <v>106</v>
      </c>
      <c r="D78" s="49" t="s">
        <v>51</v>
      </c>
      <c r="E78" s="3">
        <v>4.5999999999999996</v>
      </c>
      <c r="F78" s="4"/>
      <c r="G78" s="97" t="s">
        <v>453</v>
      </c>
    </row>
    <row r="79" spans="1:7" x14ac:dyDescent="0.35">
      <c r="A79" s="4"/>
      <c r="B79" s="10" t="s">
        <v>7</v>
      </c>
      <c r="C79" s="73" t="s">
        <v>106</v>
      </c>
      <c r="D79" s="49" t="s">
        <v>51</v>
      </c>
      <c r="E79" s="3">
        <v>4.3</v>
      </c>
      <c r="F79" s="4"/>
      <c r="G79" s="97" t="s">
        <v>453</v>
      </c>
    </row>
    <row r="80" spans="1:7" x14ac:dyDescent="0.35">
      <c r="A80" s="4"/>
      <c r="B80" s="10" t="s">
        <v>7</v>
      </c>
      <c r="C80" s="73" t="s">
        <v>106</v>
      </c>
      <c r="D80" s="49" t="s">
        <v>51</v>
      </c>
      <c r="E80" s="3">
        <v>4.2</v>
      </c>
      <c r="F80" s="4"/>
      <c r="G80" s="97" t="s">
        <v>453</v>
      </c>
    </row>
    <row r="81" spans="1:7" x14ac:dyDescent="0.35">
      <c r="A81" s="4"/>
      <c r="B81" s="10" t="s">
        <v>7</v>
      </c>
      <c r="C81" s="73" t="s">
        <v>257</v>
      </c>
      <c r="D81" s="49" t="s">
        <v>51</v>
      </c>
      <c r="E81" s="3">
        <v>4.0999999999999996</v>
      </c>
      <c r="F81" s="4"/>
      <c r="G81" s="97" t="s">
        <v>453</v>
      </c>
    </row>
    <row r="82" spans="1:7" x14ac:dyDescent="0.35">
      <c r="A82" s="4"/>
      <c r="B82" s="10" t="s">
        <v>7</v>
      </c>
      <c r="C82" s="73" t="s">
        <v>257</v>
      </c>
      <c r="D82" s="49" t="s">
        <v>51</v>
      </c>
      <c r="E82" s="3">
        <v>4.0999999999999996</v>
      </c>
      <c r="F82" s="4"/>
      <c r="G82" s="97" t="s">
        <v>453</v>
      </c>
    </row>
    <row r="83" spans="1:7" x14ac:dyDescent="0.35">
      <c r="A83" s="4"/>
      <c r="B83" s="10" t="s">
        <v>7</v>
      </c>
      <c r="C83" s="73" t="s">
        <v>257</v>
      </c>
      <c r="D83" s="49" t="s">
        <v>51</v>
      </c>
      <c r="E83" s="3">
        <v>5.5</v>
      </c>
      <c r="F83" s="4"/>
      <c r="G83" s="97" t="s">
        <v>453</v>
      </c>
    </row>
    <row r="84" spans="1:7" x14ac:dyDescent="0.35">
      <c r="A84" s="4"/>
      <c r="B84" s="10" t="s">
        <v>7</v>
      </c>
      <c r="C84" s="73" t="s">
        <v>258</v>
      </c>
      <c r="D84" s="49" t="s">
        <v>51</v>
      </c>
      <c r="E84" s="3">
        <v>5.3</v>
      </c>
      <c r="F84" s="4"/>
      <c r="G84" s="97" t="s">
        <v>453</v>
      </c>
    </row>
    <row r="85" spans="1:7" x14ac:dyDescent="0.35">
      <c r="A85" s="4"/>
      <c r="B85" s="10" t="s">
        <v>7</v>
      </c>
      <c r="C85" s="73" t="s">
        <v>258</v>
      </c>
      <c r="D85" s="49" t="s">
        <v>51</v>
      </c>
      <c r="E85" s="3">
        <v>4.7</v>
      </c>
      <c r="F85" s="4"/>
      <c r="G85" s="97" t="s">
        <v>453</v>
      </c>
    </row>
    <row r="86" spans="1:7" x14ac:dyDescent="0.35">
      <c r="A86" s="4"/>
      <c r="B86" s="10" t="s">
        <v>7</v>
      </c>
      <c r="C86" s="73" t="s">
        <v>258</v>
      </c>
      <c r="D86" s="49" t="s">
        <v>51</v>
      </c>
      <c r="E86" s="3">
        <v>5.4</v>
      </c>
      <c r="F86" s="4"/>
      <c r="G86" s="97" t="s">
        <v>453</v>
      </c>
    </row>
    <row r="87" spans="1:7" x14ac:dyDescent="0.35">
      <c r="A87" s="4"/>
      <c r="B87" s="10" t="s">
        <v>7</v>
      </c>
      <c r="C87" s="73" t="s">
        <v>259</v>
      </c>
      <c r="D87" s="49" t="s">
        <v>51</v>
      </c>
      <c r="E87" s="3">
        <v>5.5</v>
      </c>
      <c r="F87" s="4"/>
      <c r="G87" s="97" t="s">
        <v>453</v>
      </c>
    </row>
    <row r="88" spans="1:7" x14ac:dyDescent="0.35">
      <c r="A88" s="4"/>
      <c r="B88" s="10" t="s">
        <v>7</v>
      </c>
      <c r="C88" s="73" t="s">
        <v>259</v>
      </c>
      <c r="D88" s="49" t="s">
        <v>51</v>
      </c>
      <c r="E88" s="3">
        <v>4.9000000000000004</v>
      </c>
      <c r="F88" s="4"/>
      <c r="G88" s="97" t="s">
        <v>453</v>
      </c>
    </row>
    <row r="89" spans="1:7" x14ac:dyDescent="0.35">
      <c r="A89" s="4"/>
      <c r="B89" s="10" t="s">
        <v>7</v>
      </c>
      <c r="C89" s="73" t="s">
        <v>259</v>
      </c>
      <c r="D89" s="49" t="s">
        <v>51</v>
      </c>
      <c r="E89" s="3">
        <v>4.5999999999999996</v>
      </c>
      <c r="F89" s="4"/>
      <c r="G89" s="97" t="s">
        <v>453</v>
      </c>
    </row>
    <row r="90" spans="1:7" x14ac:dyDescent="0.35">
      <c r="A90" s="4"/>
      <c r="B90" s="10" t="s">
        <v>7</v>
      </c>
      <c r="C90" s="73" t="s">
        <v>260</v>
      </c>
      <c r="D90" s="49" t="s">
        <v>51</v>
      </c>
      <c r="E90" s="3">
        <v>5.4</v>
      </c>
      <c r="F90" s="4"/>
      <c r="G90" s="97" t="s">
        <v>453</v>
      </c>
    </row>
    <row r="91" spans="1:7" x14ac:dyDescent="0.35">
      <c r="A91" s="4"/>
      <c r="B91" s="10" t="s">
        <v>7</v>
      </c>
      <c r="C91" s="73" t="s">
        <v>260</v>
      </c>
      <c r="D91" s="49" t="s">
        <v>51</v>
      </c>
      <c r="E91" s="3">
        <v>5.6</v>
      </c>
      <c r="F91" s="4"/>
      <c r="G91" s="97" t="s">
        <v>453</v>
      </c>
    </row>
    <row r="92" spans="1:7" x14ac:dyDescent="0.35">
      <c r="A92" s="4"/>
      <c r="B92" s="10" t="s">
        <v>7</v>
      </c>
      <c r="C92" s="73" t="s">
        <v>260</v>
      </c>
      <c r="D92" s="49" t="s">
        <v>51</v>
      </c>
      <c r="E92" s="3">
        <v>4.5</v>
      </c>
      <c r="F92" s="4"/>
      <c r="G92" s="97" t="s">
        <v>453</v>
      </c>
    </row>
    <row r="93" spans="1:7" x14ac:dyDescent="0.35">
      <c r="A93" s="4"/>
      <c r="B93" s="10" t="s">
        <v>7</v>
      </c>
      <c r="C93" s="73" t="s">
        <v>271</v>
      </c>
      <c r="D93" s="49" t="s">
        <v>51</v>
      </c>
      <c r="E93" s="3">
        <v>4.0999999999999996</v>
      </c>
      <c r="F93" s="4"/>
      <c r="G93" s="97" t="s">
        <v>453</v>
      </c>
    </row>
    <row r="94" spans="1:7" x14ac:dyDescent="0.35">
      <c r="A94" s="4"/>
      <c r="B94" s="10" t="s">
        <v>7</v>
      </c>
      <c r="C94" s="73" t="s">
        <v>271</v>
      </c>
      <c r="D94" s="49" t="s">
        <v>51</v>
      </c>
      <c r="E94" s="3">
        <v>4</v>
      </c>
      <c r="F94" s="4"/>
      <c r="G94" s="97" t="s">
        <v>453</v>
      </c>
    </row>
    <row r="95" spans="1:7" x14ac:dyDescent="0.35">
      <c r="A95" s="4"/>
      <c r="B95" s="10" t="s">
        <v>7</v>
      </c>
      <c r="C95" s="73" t="s">
        <v>271</v>
      </c>
      <c r="D95" s="49" t="s">
        <v>51</v>
      </c>
      <c r="E95" s="3">
        <v>4</v>
      </c>
      <c r="F95" s="4"/>
      <c r="G95" s="97" t="s">
        <v>453</v>
      </c>
    </row>
    <row r="96" spans="1:7" x14ac:dyDescent="0.35">
      <c r="A96" s="4"/>
      <c r="B96" s="10" t="s">
        <v>7</v>
      </c>
      <c r="C96" s="73" t="s">
        <v>271</v>
      </c>
      <c r="D96" s="49" t="s">
        <v>51</v>
      </c>
      <c r="E96" s="3">
        <v>4</v>
      </c>
      <c r="F96" s="4"/>
      <c r="G96" s="97" t="s">
        <v>453</v>
      </c>
    </row>
    <row r="97" spans="1:7" x14ac:dyDescent="0.35">
      <c r="A97" s="4"/>
      <c r="B97" s="10" t="s">
        <v>7</v>
      </c>
      <c r="C97" s="73" t="s">
        <v>272</v>
      </c>
      <c r="D97" s="49" t="s">
        <v>51</v>
      </c>
      <c r="E97" s="3">
        <v>3.9</v>
      </c>
      <c r="F97" s="4"/>
      <c r="G97" s="97" t="s">
        <v>453</v>
      </c>
    </row>
    <row r="98" spans="1:7" x14ac:dyDescent="0.35">
      <c r="A98" s="4"/>
      <c r="B98" s="10" t="s">
        <v>7</v>
      </c>
      <c r="C98" s="73" t="s">
        <v>272</v>
      </c>
      <c r="D98" s="49" t="s">
        <v>51</v>
      </c>
      <c r="E98" s="3">
        <v>3.9</v>
      </c>
      <c r="F98" s="4"/>
      <c r="G98" s="97" t="s">
        <v>453</v>
      </c>
    </row>
    <row r="99" spans="1:7" x14ac:dyDescent="0.35">
      <c r="A99" s="4"/>
      <c r="B99" s="10" t="s">
        <v>7</v>
      </c>
      <c r="C99" s="73" t="s">
        <v>272</v>
      </c>
      <c r="D99" s="49" t="s">
        <v>51</v>
      </c>
      <c r="E99" s="3">
        <v>4.4000000000000004</v>
      </c>
      <c r="F99" s="4"/>
      <c r="G99" s="97" t="s">
        <v>453</v>
      </c>
    </row>
    <row r="100" spans="1:7" x14ac:dyDescent="0.35">
      <c r="A100" s="4"/>
      <c r="B100" s="10" t="s">
        <v>7</v>
      </c>
      <c r="C100" s="73" t="s">
        <v>273</v>
      </c>
      <c r="D100" s="49" t="s">
        <v>51</v>
      </c>
      <c r="E100" s="3">
        <v>4.0999999999999996</v>
      </c>
      <c r="F100" s="4"/>
      <c r="G100" s="97" t="s">
        <v>453</v>
      </c>
    </row>
    <row r="101" spans="1:7" x14ac:dyDescent="0.35">
      <c r="A101" s="4"/>
      <c r="B101" s="10" t="s">
        <v>7</v>
      </c>
      <c r="C101" s="73" t="s">
        <v>273</v>
      </c>
      <c r="D101" s="49" t="s">
        <v>51</v>
      </c>
      <c r="E101" s="3">
        <v>4.5</v>
      </c>
      <c r="F101" s="4"/>
      <c r="G101" s="97" t="s">
        <v>453</v>
      </c>
    </row>
    <row r="102" spans="1:7" x14ac:dyDescent="0.35">
      <c r="A102" s="4"/>
      <c r="B102" s="10" t="s">
        <v>7</v>
      </c>
      <c r="C102" s="73" t="s">
        <v>273</v>
      </c>
      <c r="D102" s="49" t="s">
        <v>51</v>
      </c>
      <c r="E102" s="3">
        <v>4.5999999999999996</v>
      </c>
      <c r="F102" s="4"/>
      <c r="G102" s="97" t="s">
        <v>453</v>
      </c>
    </row>
    <row r="103" spans="1:7" x14ac:dyDescent="0.35">
      <c r="A103" s="4"/>
      <c r="B103" s="10" t="s">
        <v>7</v>
      </c>
      <c r="C103" s="73" t="s">
        <v>273</v>
      </c>
      <c r="D103" s="49" t="s">
        <v>51</v>
      </c>
      <c r="E103" s="3">
        <v>4</v>
      </c>
      <c r="F103" s="4"/>
      <c r="G103" s="97" t="s">
        <v>453</v>
      </c>
    </row>
    <row r="104" spans="1:7" x14ac:dyDescent="0.35">
      <c r="A104" s="4"/>
      <c r="B104" s="10" t="s">
        <v>7</v>
      </c>
      <c r="C104" s="73" t="s">
        <v>273</v>
      </c>
      <c r="D104" s="49" t="s">
        <v>51</v>
      </c>
      <c r="E104" s="3">
        <v>4.0999999999999996</v>
      </c>
      <c r="F104" s="4"/>
      <c r="G104" s="97" t="s">
        <v>453</v>
      </c>
    </row>
    <row r="105" spans="1:7" x14ac:dyDescent="0.35">
      <c r="A105" s="4"/>
      <c r="B105" s="10" t="s">
        <v>7</v>
      </c>
      <c r="C105" s="73" t="s">
        <v>276</v>
      </c>
      <c r="D105" s="49" t="s">
        <v>51</v>
      </c>
      <c r="E105" s="3">
        <v>4.5</v>
      </c>
      <c r="F105" s="4"/>
      <c r="G105" s="97" t="s">
        <v>453</v>
      </c>
    </row>
    <row r="106" spans="1:7" x14ac:dyDescent="0.35">
      <c r="A106" s="4"/>
      <c r="B106" s="10" t="s">
        <v>7</v>
      </c>
      <c r="C106" s="73" t="s">
        <v>276</v>
      </c>
      <c r="D106" s="49" t="s">
        <v>51</v>
      </c>
      <c r="E106" s="3">
        <v>4.5</v>
      </c>
      <c r="F106" s="4"/>
      <c r="G106" s="97" t="s">
        <v>453</v>
      </c>
    </row>
    <row r="107" spans="1:7" x14ac:dyDescent="0.35">
      <c r="A107" s="4"/>
      <c r="B107" s="10" t="s">
        <v>7</v>
      </c>
      <c r="C107" s="73" t="s">
        <v>276</v>
      </c>
      <c r="D107" s="49" t="s">
        <v>51</v>
      </c>
      <c r="E107" s="3">
        <v>4.5</v>
      </c>
      <c r="F107" s="4"/>
      <c r="G107" s="97" t="s">
        <v>453</v>
      </c>
    </row>
    <row r="108" spans="1:7" x14ac:dyDescent="0.35">
      <c r="A108" s="4"/>
      <c r="B108" s="10" t="s">
        <v>7</v>
      </c>
      <c r="C108" s="73" t="s">
        <v>276</v>
      </c>
      <c r="D108" s="49" t="s">
        <v>51</v>
      </c>
      <c r="E108" s="3">
        <v>4</v>
      </c>
      <c r="F108" s="4"/>
      <c r="G108" s="97" t="s">
        <v>453</v>
      </c>
    </row>
    <row r="109" spans="1:7" x14ac:dyDescent="0.35">
      <c r="A109" s="4"/>
      <c r="B109" s="10" t="s">
        <v>7</v>
      </c>
      <c r="C109" s="73" t="s">
        <v>276</v>
      </c>
      <c r="D109" s="49" t="s">
        <v>51</v>
      </c>
      <c r="E109" s="3">
        <v>4.4000000000000004</v>
      </c>
      <c r="F109" s="4"/>
      <c r="G109" s="97" t="s">
        <v>453</v>
      </c>
    </row>
    <row r="110" spans="1:7" x14ac:dyDescent="0.35">
      <c r="A110" s="4"/>
      <c r="B110" s="10" t="s">
        <v>7</v>
      </c>
      <c r="C110" s="73" t="s">
        <v>277</v>
      </c>
      <c r="D110" s="49" t="s">
        <v>51</v>
      </c>
      <c r="E110" s="3">
        <v>4.0999999999999996</v>
      </c>
      <c r="F110" s="4"/>
      <c r="G110" s="97" t="s">
        <v>453</v>
      </c>
    </row>
    <row r="111" spans="1:7" x14ac:dyDescent="0.35">
      <c r="A111" s="4"/>
      <c r="B111" s="10" t="s">
        <v>7</v>
      </c>
      <c r="C111" s="73" t="s">
        <v>277</v>
      </c>
      <c r="D111" s="49" t="s">
        <v>51</v>
      </c>
      <c r="E111" s="3">
        <v>4.7</v>
      </c>
      <c r="F111" s="4"/>
      <c r="G111" s="97" t="s">
        <v>453</v>
      </c>
    </row>
    <row r="112" spans="1:7" x14ac:dyDescent="0.35">
      <c r="A112" s="4"/>
      <c r="B112" s="10" t="s">
        <v>7</v>
      </c>
      <c r="C112" s="73" t="s">
        <v>277</v>
      </c>
      <c r="D112" s="49" t="s">
        <v>51</v>
      </c>
      <c r="E112" s="3">
        <v>4.8</v>
      </c>
      <c r="F112" s="4"/>
      <c r="G112" s="97" t="s">
        <v>453</v>
      </c>
    </row>
    <row r="113" spans="1:7" x14ac:dyDescent="0.35">
      <c r="A113" s="4"/>
      <c r="B113" s="10" t="s">
        <v>7</v>
      </c>
      <c r="C113" s="73" t="s">
        <v>278</v>
      </c>
      <c r="D113" s="49" t="s">
        <v>51</v>
      </c>
      <c r="E113" s="3">
        <v>4.5999999999999996</v>
      </c>
      <c r="F113" s="4"/>
      <c r="G113" s="97" t="s">
        <v>453</v>
      </c>
    </row>
    <row r="114" spans="1:7" x14ac:dyDescent="0.35">
      <c r="A114" s="4"/>
      <c r="B114" s="10" t="s">
        <v>7</v>
      </c>
      <c r="C114" s="73" t="s">
        <v>278</v>
      </c>
      <c r="D114" s="49" t="s">
        <v>51</v>
      </c>
      <c r="E114" s="3">
        <v>3.9</v>
      </c>
      <c r="F114" s="4"/>
      <c r="G114" s="97" t="s">
        <v>453</v>
      </c>
    </row>
    <row r="115" spans="1:7" x14ac:dyDescent="0.35">
      <c r="A115" s="4"/>
      <c r="B115" s="10" t="s">
        <v>7</v>
      </c>
      <c r="C115" s="73" t="s">
        <v>278</v>
      </c>
      <c r="D115" s="49" t="s">
        <v>51</v>
      </c>
      <c r="E115" s="3">
        <v>4.2</v>
      </c>
      <c r="F115" s="4"/>
      <c r="G115" s="97" t="s">
        <v>453</v>
      </c>
    </row>
    <row r="116" spans="1:7" x14ac:dyDescent="0.35">
      <c r="A116" s="4"/>
      <c r="B116" s="10" t="s">
        <v>7</v>
      </c>
      <c r="C116" s="73" t="s">
        <v>278</v>
      </c>
      <c r="D116" s="49" t="s">
        <v>51</v>
      </c>
      <c r="E116" s="3">
        <v>3.8</v>
      </c>
      <c r="F116" s="4"/>
      <c r="G116" s="97" t="s">
        <v>453</v>
      </c>
    </row>
    <row r="117" spans="1:7" x14ac:dyDescent="0.35">
      <c r="A117" s="4"/>
      <c r="B117" s="10" t="s">
        <v>7</v>
      </c>
      <c r="C117" s="73" t="s">
        <v>100</v>
      </c>
      <c r="D117" s="49" t="s">
        <v>51</v>
      </c>
      <c r="E117" s="3">
        <v>4.9000000000000004</v>
      </c>
      <c r="F117" s="4"/>
      <c r="G117" s="97" t="s">
        <v>453</v>
      </c>
    </row>
    <row r="118" spans="1:7" x14ac:dyDescent="0.35">
      <c r="A118" s="4"/>
      <c r="B118" s="10" t="s">
        <v>7</v>
      </c>
      <c r="C118" s="73" t="s">
        <v>100</v>
      </c>
      <c r="D118" s="49" t="s">
        <v>51</v>
      </c>
      <c r="E118" s="3">
        <v>4.3</v>
      </c>
      <c r="F118" s="4"/>
      <c r="G118" s="97" t="s">
        <v>453</v>
      </c>
    </row>
    <row r="119" spans="1:7" x14ac:dyDescent="0.35">
      <c r="A119" s="4"/>
      <c r="B119" s="10" t="s">
        <v>7</v>
      </c>
      <c r="C119" s="73" t="s">
        <v>100</v>
      </c>
      <c r="D119" s="49" t="s">
        <v>51</v>
      </c>
      <c r="E119" s="3">
        <v>4.2</v>
      </c>
      <c r="F119" s="4"/>
      <c r="G119" s="97" t="s">
        <v>453</v>
      </c>
    </row>
    <row r="120" spans="1:7" x14ac:dyDescent="0.35">
      <c r="A120" s="4"/>
      <c r="B120" s="10" t="s">
        <v>7</v>
      </c>
      <c r="C120" s="73" t="s">
        <v>262</v>
      </c>
      <c r="D120" s="49" t="s">
        <v>51</v>
      </c>
      <c r="E120" s="3">
        <v>4.7</v>
      </c>
      <c r="F120" s="4"/>
      <c r="G120" s="97" t="s">
        <v>453</v>
      </c>
    </row>
    <row r="121" spans="1:7" x14ac:dyDescent="0.35">
      <c r="A121" s="4"/>
      <c r="B121" s="10" t="s">
        <v>7</v>
      </c>
      <c r="C121" s="73" t="s">
        <v>262</v>
      </c>
      <c r="D121" s="49" t="s">
        <v>51</v>
      </c>
      <c r="E121" s="3">
        <v>4.5</v>
      </c>
      <c r="F121" s="4"/>
      <c r="G121" s="97" t="s">
        <v>453</v>
      </c>
    </row>
    <row r="122" spans="1:7" x14ac:dyDescent="0.35">
      <c r="A122" s="4"/>
      <c r="B122" s="10" t="s">
        <v>7</v>
      </c>
      <c r="C122" s="73" t="s">
        <v>262</v>
      </c>
      <c r="D122" s="49" t="s">
        <v>51</v>
      </c>
      <c r="E122" s="3">
        <v>4.5</v>
      </c>
      <c r="F122" s="4"/>
      <c r="G122" s="97" t="s">
        <v>453</v>
      </c>
    </row>
    <row r="123" spans="1:7" x14ac:dyDescent="0.35">
      <c r="A123" s="4"/>
      <c r="B123" s="10" t="s">
        <v>7</v>
      </c>
      <c r="C123" s="73" t="s">
        <v>264</v>
      </c>
      <c r="D123" s="49" t="s">
        <v>51</v>
      </c>
      <c r="E123" s="3">
        <v>4.3</v>
      </c>
      <c r="F123" s="4"/>
      <c r="G123" s="97" t="s">
        <v>453</v>
      </c>
    </row>
    <row r="124" spans="1:7" x14ac:dyDescent="0.35">
      <c r="A124" s="4"/>
      <c r="B124" s="10" t="s">
        <v>7</v>
      </c>
      <c r="C124" s="73" t="s">
        <v>264</v>
      </c>
      <c r="D124" s="49" t="s">
        <v>51</v>
      </c>
      <c r="E124" s="3">
        <v>4.5999999999999996</v>
      </c>
      <c r="F124" s="4"/>
      <c r="G124" s="97" t="s">
        <v>453</v>
      </c>
    </row>
    <row r="125" spans="1:7" x14ac:dyDescent="0.35">
      <c r="A125" s="4"/>
      <c r="B125" s="10" t="s">
        <v>7</v>
      </c>
      <c r="C125" s="73" t="s">
        <v>264</v>
      </c>
      <c r="D125" s="49" t="s">
        <v>51</v>
      </c>
      <c r="E125" s="3">
        <v>4.3</v>
      </c>
      <c r="F125" s="4"/>
      <c r="G125" s="97" t="s">
        <v>453</v>
      </c>
    </row>
    <row r="126" spans="1:7" x14ac:dyDescent="0.35">
      <c r="A126" s="4"/>
      <c r="B126" s="10" t="s">
        <v>7</v>
      </c>
      <c r="C126" s="73" t="s">
        <v>264</v>
      </c>
      <c r="D126" s="49" t="s">
        <v>51</v>
      </c>
      <c r="E126" s="3">
        <v>4</v>
      </c>
      <c r="F126" s="4"/>
      <c r="G126" s="97" t="s">
        <v>453</v>
      </c>
    </row>
    <row r="127" spans="1:7" x14ac:dyDescent="0.35">
      <c r="A127" s="4"/>
      <c r="B127" s="10" t="s">
        <v>7</v>
      </c>
      <c r="C127" s="73" t="s">
        <v>279</v>
      </c>
      <c r="D127" s="49" t="s">
        <v>51</v>
      </c>
      <c r="E127" s="3">
        <v>4.0999999999999996</v>
      </c>
      <c r="F127" s="4"/>
      <c r="G127" s="97" t="s">
        <v>453</v>
      </c>
    </row>
    <row r="128" spans="1:7" x14ac:dyDescent="0.35">
      <c r="A128" s="4"/>
      <c r="B128" s="10" t="s">
        <v>7</v>
      </c>
      <c r="C128" s="73" t="s">
        <v>279</v>
      </c>
      <c r="D128" s="49" t="s">
        <v>51</v>
      </c>
      <c r="E128" s="3">
        <v>4</v>
      </c>
      <c r="F128" s="4"/>
      <c r="G128" s="97" t="s">
        <v>453</v>
      </c>
    </row>
    <row r="129" spans="1:7" x14ac:dyDescent="0.35">
      <c r="A129" s="4"/>
      <c r="B129" s="10" t="s">
        <v>7</v>
      </c>
      <c r="C129" s="73" t="s">
        <v>279</v>
      </c>
      <c r="D129" s="49" t="s">
        <v>51</v>
      </c>
      <c r="E129" s="3">
        <v>4.0999999999999996</v>
      </c>
      <c r="F129" s="4"/>
      <c r="G129" s="97" t="s">
        <v>453</v>
      </c>
    </row>
    <row r="130" spans="1:7" x14ac:dyDescent="0.35">
      <c r="A130" s="4"/>
      <c r="B130" s="10" t="s">
        <v>7</v>
      </c>
      <c r="C130" s="73" t="s">
        <v>279</v>
      </c>
      <c r="D130" s="49" t="s">
        <v>51</v>
      </c>
      <c r="E130" s="3">
        <v>4.0999999999999996</v>
      </c>
      <c r="F130" s="4"/>
      <c r="G130" s="97" t="s">
        <v>453</v>
      </c>
    </row>
    <row r="131" spans="1:7" x14ac:dyDescent="0.35">
      <c r="A131" s="4"/>
      <c r="B131" s="10" t="s">
        <v>7</v>
      </c>
      <c r="C131" s="73" t="s">
        <v>280</v>
      </c>
      <c r="D131" s="49" t="s">
        <v>51</v>
      </c>
      <c r="E131" s="3">
        <v>4</v>
      </c>
      <c r="F131" s="4"/>
      <c r="G131" s="97" t="s">
        <v>453</v>
      </c>
    </row>
    <row r="132" spans="1:7" x14ac:dyDescent="0.35">
      <c r="A132" s="4"/>
      <c r="B132" s="10" t="s">
        <v>7</v>
      </c>
      <c r="C132" s="73" t="s">
        <v>280</v>
      </c>
      <c r="D132" s="49" t="s">
        <v>51</v>
      </c>
      <c r="E132" s="3">
        <v>4.0999999999999996</v>
      </c>
      <c r="F132" s="4"/>
      <c r="G132" s="97" t="s">
        <v>453</v>
      </c>
    </row>
    <row r="133" spans="1:7" x14ac:dyDescent="0.35">
      <c r="A133" s="4"/>
      <c r="B133" s="10" t="s">
        <v>7</v>
      </c>
      <c r="C133" s="73" t="s">
        <v>280</v>
      </c>
      <c r="D133" s="49" t="s">
        <v>51</v>
      </c>
      <c r="E133" s="3">
        <v>4.2</v>
      </c>
      <c r="F133" s="4"/>
      <c r="G133" s="97" t="s">
        <v>453</v>
      </c>
    </row>
    <row r="134" spans="1:7" x14ac:dyDescent="0.35">
      <c r="A134" s="4"/>
      <c r="B134" s="10" t="s">
        <v>7</v>
      </c>
      <c r="C134" s="73" t="s">
        <v>280</v>
      </c>
      <c r="D134" s="49" t="s">
        <v>51</v>
      </c>
      <c r="E134" s="3">
        <v>4.0999999999999996</v>
      </c>
      <c r="F134" s="4"/>
      <c r="G134" s="97" t="s">
        <v>453</v>
      </c>
    </row>
    <row r="135" spans="1:7" x14ac:dyDescent="0.35">
      <c r="A135" s="4"/>
      <c r="B135" s="10" t="s">
        <v>7</v>
      </c>
      <c r="C135" s="73" t="s">
        <v>280</v>
      </c>
      <c r="D135" s="49" t="s">
        <v>51</v>
      </c>
      <c r="E135" s="3">
        <v>4.0999999999999996</v>
      </c>
      <c r="F135" s="4"/>
      <c r="G135" s="97" t="s">
        <v>453</v>
      </c>
    </row>
    <row r="136" spans="1:7" x14ac:dyDescent="0.35">
      <c r="A136" s="4"/>
      <c r="B136" s="10" t="s">
        <v>7</v>
      </c>
      <c r="C136" s="73" t="s">
        <v>281</v>
      </c>
      <c r="D136" s="49" t="s">
        <v>51</v>
      </c>
      <c r="E136" s="3">
        <v>4.2</v>
      </c>
      <c r="F136" s="4"/>
      <c r="G136" s="97" t="s">
        <v>453</v>
      </c>
    </row>
    <row r="137" spans="1:7" x14ac:dyDescent="0.35">
      <c r="A137" s="4"/>
      <c r="B137" s="10" t="s">
        <v>7</v>
      </c>
      <c r="C137" s="73" t="s">
        <v>281</v>
      </c>
      <c r="D137" s="49" t="s">
        <v>51</v>
      </c>
      <c r="E137" s="3">
        <v>4.2</v>
      </c>
      <c r="F137" s="4"/>
      <c r="G137" s="97" t="s">
        <v>453</v>
      </c>
    </row>
    <row r="138" spans="1:7" x14ac:dyDescent="0.35">
      <c r="A138" s="4"/>
      <c r="B138" s="10" t="s">
        <v>7</v>
      </c>
      <c r="C138" s="73" t="s">
        <v>281</v>
      </c>
      <c r="D138" s="49" t="s">
        <v>51</v>
      </c>
      <c r="E138" s="3">
        <v>4.0999999999999996</v>
      </c>
      <c r="F138" s="4"/>
      <c r="G138" s="97" t="s">
        <v>453</v>
      </c>
    </row>
    <row r="139" spans="1:7" x14ac:dyDescent="0.35">
      <c r="A139" s="4"/>
      <c r="B139" s="10" t="s">
        <v>7</v>
      </c>
      <c r="C139" s="73" t="s">
        <v>281</v>
      </c>
      <c r="D139" s="49" t="s">
        <v>51</v>
      </c>
      <c r="E139" s="3">
        <v>4.2</v>
      </c>
      <c r="F139" s="4"/>
      <c r="G139" s="97" t="s">
        <v>453</v>
      </c>
    </row>
    <row r="140" spans="1:7" x14ac:dyDescent="0.35">
      <c r="A140" s="4"/>
      <c r="B140" s="10" t="s">
        <v>7</v>
      </c>
      <c r="C140" s="73" t="s">
        <v>282</v>
      </c>
      <c r="D140" s="49" t="s">
        <v>51</v>
      </c>
      <c r="E140" s="3">
        <v>4.4000000000000004</v>
      </c>
      <c r="F140" s="4"/>
      <c r="G140" s="97" t="s">
        <v>453</v>
      </c>
    </row>
    <row r="141" spans="1:7" x14ac:dyDescent="0.35">
      <c r="A141" s="4"/>
      <c r="B141" s="10" t="s">
        <v>7</v>
      </c>
      <c r="C141" s="73" t="s">
        <v>282</v>
      </c>
      <c r="D141" s="49" t="s">
        <v>51</v>
      </c>
      <c r="E141" s="3">
        <v>3.9</v>
      </c>
      <c r="F141" s="4"/>
      <c r="G141" s="97" t="s">
        <v>453</v>
      </c>
    </row>
    <row r="142" spans="1:7" x14ac:dyDescent="0.35">
      <c r="A142" s="4"/>
      <c r="B142" s="10" t="s">
        <v>7</v>
      </c>
      <c r="C142" s="73" t="s">
        <v>282</v>
      </c>
      <c r="D142" s="49" t="s">
        <v>51</v>
      </c>
      <c r="E142" s="3">
        <v>4.3</v>
      </c>
      <c r="F142" s="4"/>
      <c r="G142" s="97" t="s">
        <v>453</v>
      </c>
    </row>
    <row r="143" spans="1:7" x14ac:dyDescent="0.35">
      <c r="A143" s="4"/>
      <c r="B143" s="10" t="s">
        <v>7</v>
      </c>
      <c r="C143" s="73" t="s">
        <v>282</v>
      </c>
      <c r="D143" s="49" t="s">
        <v>51</v>
      </c>
      <c r="E143" s="3">
        <v>3.8</v>
      </c>
      <c r="F143" s="4"/>
      <c r="G143" s="97" t="s">
        <v>453</v>
      </c>
    </row>
    <row r="144" spans="1:7" x14ac:dyDescent="0.35">
      <c r="A144" s="4"/>
      <c r="B144" s="10" t="s">
        <v>7</v>
      </c>
      <c r="C144" s="73" t="s">
        <v>283</v>
      </c>
      <c r="D144" s="49" t="s">
        <v>51</v>
      </c>
      <c r="E144" s="3">
        <v>4.7</v>
      </c>
      <c r="F144" s="4"/>
      <c r="G144" s="97" t="s">
        <v>453</v>
      </c>
    </row>
    <row r="145" spans="1:7" x14ac:dyDescent="0.35">
      <c r="A145" s="4"/>
      <c r="B145" s="10" t="s">
        <v>7</v>
      </c>
      <c r="C145" s="73" t="s">
        <v>283</v>
      </c>
      <c r="D145" s="49" t="s">
        <v>51</v>
      </c>
      <c r="E145" s="3">
        <v>4.5</v>
      </c>
      <c r="F145" s="4"/>
      <c r="G145" s="97" t="s">
        <v>453</v>
      </c>
    </row>
    <row r="146" spans="1:7" x14ac:dyDescent="0.35">
      <c r="A146" s="4"/>
      <c r="B146" s="10" t="s">
        <v>7</v>
      </c>
      <c r="C146" s="73" t="s">
        <v>283</v>
      </c>
      <c r="D146" s="49" t="s">
        <v>51</v>
      </c>
      <c r="E146" s="3">
        <v>4.9000000000000004</v>
      </c>
      <c r="F146" s="4"/>
      <c r="G146" s="97" t="s">
        <v>453</v>
      </c>
    </row>
    <row r="147" spans="1:7" x14ac:dyDescent="0.35">
      <c r="A147" s="4"/>
      <c r="B147" s="10" t="s">
        <v>7</v>
      </c>
      <c r="C147" s="73" t="s">
        <v>284</v>
      </c>
      <c r="D147" s="49" t="s">
        <v>51</v>
      </c>
      <c r="E147" s="3">
        <v>4.4000000000000004</v>
      </c>
      <c r="F147" s="4"/>
      <c r="G147" s="97" t="s">
        <v>453</v>
      </c>
    </row>
    <row r="148" spans="1:7" x14ac:dyDescent="0.35">
      <c r="A148" s="4"/>
      <c r="B148" s="10" t="s">
        <v>7</v>
      </c>
      <c r="C148" s="73" t="s">
        <v>284</v>
      </c>
      <c r="D148" s="49" t="s">
        <v>51</v>
      </c>
      <c r="E148" s="3">
        <v>4</v>
      </c>
      <c r="F148" s="4"/>
      <c r="G148" s="97" t="s">
        <v>453</v>
      </c>
    </row>
    <row r="149" spans="1:7" x14ac:dyDescent="0.35">
      <c r="A149" s="4"/>
      <c r="B149" s="10" t="s">
        <v>7</v>
      </c>
      <c r="C149" s="73" t="s">
        <v>284</v>
      </c>
      <c r="D149" s="49" t="s">
        <v>51</v>
      </c>
      <c r="E149" s="3">
        <v>4.5</v>
      </c>
      <c r="F149" s="4"/>
      <c r="G149" s="97" t="s">
        <v>453</v>
      </c>
    </row>
    <row r="150" spans="1:7" x14ac:dyDescent="0.35">
      <c r="A150" s="4"/>
      <c r="B150" s="10" t="s">
        <v>7</v>
      </c>
      <c r="C150" s="73" t="s">
        <v>285</v>
      </c>
      <c r="D150" s="49" t="s">
        <v>51</v>
      </c>
      <c r="E150" s="3">
        <v>4.3</v>
      </c>
      <c r="F150" s="4"/>
      <c r="G150" s="97" t="s">
        <v>453</v>
      </c>
    </row>
    <row r="151" spans="1:7" x14ac:dyDescent="0.35">
      <c r="A151" s="4"/>
      <c r="B151" s="10" t="s">
        <v>7</v>
      </c>
      <c r="C151" s="73" t="s">
        <v>285</v>
      </c>
      <c r="D151" s="49" t="s">
        <v>51</v>
      </c>
      <c r="E151" s="3">
        <v>4.5</v>
      </c>
      <c r="F151" s="4"/>
      <c r="G151" s="97" t="s">
        <v>453</v>
      </c>
    </row>
    <row r="152" spans="1:7" x14ac:dyDescent="0.35">
      <c r="A152" s="4"/>
      <c r="B152" s="10" t="s">
        <v>7</v>
      </c>
      <c r="C152" s="73" t="s">
        <v>285</v>
      </c>
      <c r="D152" s="49" t="s">
        <v>51</v>
      </c>
      <c r="E152" s="3">
        <v>4.5</v>
      </c>
      <c r="F152" s="4"/>
      <c r="G152" s="97" t="s">
        <v>453</v>
      </c>
    </row>
    <row r="153" spans="1:7" x14ac:dyDescent="0.35">
      <c r="A153" s="4"/>
      <c r="B153" s="10" t="s">
        <v>8</v>
      </c>
      <c r="C153" s="73" t="s">
        <v>175</v>
      </c>
      <c r="D153" s="49" t="s">
        <v>50</v>
      </c>
      <c r="E153" s="3">
        <v>4.7</v>
      </c>
      <c r="F153" s="4"/>
      <c r="G153" s="97" t="s">
        <v>450</v>
      </c>
    </row>
    <row r="154" spans="1:7" x14ac:dyDescent="0.35">
      <c r="A154" s="4"/>
      <c r="B154" s="10" t="s">
        <v>8</v>
      </c>
      <c r="C154" s="73" t="s">
        <v>175</v>
      </c>
      <c r="D154" s="49" t="s">
        <v>50</v>
      </c>
      <c r="E154" s="3">
        <v>4.7</v>
      </c>
      <c r="F154" s="4"/>
      <c r="G154" s="97" t="s">
        <v>450</v>
      </c>
    </row>
    <row r="155" spans="1:7" x14ac:dyDescent="0.35">
      <c r="A155" s="4"/>
      <c r="B155" s="10" t="s">
        <v>8</v>
      </c>
      <c r="C155" s="73" t="s">
        <v>175</v>
      </c>
      <c r="D155" s="49" t="s">
        <v>50</v>
      </c>
      <c r="E155" s="3">
        <v>4.5</v>
      </c>
      <c r="F155" s="4"/>
      <c r="G155" s="97" t="s">
        <v>450</v>
      </c>
    </row>
    <row r="156" spans="1:7" x14ac:dyDescent="0.35">
      <c r="A156" s="4"/>
      <c r="B156" s="10" t="s">
        <v>8</v>
      </c>
      <c r="C156" s="73" t="s">
        <v>175</v>
      </c>
      <c r="D156" s="49" t="s">
        <v>50</v>
      </c>
      <c r="E156" s="3">
        <v>4.4000000000000004</v>
      </c>
      <c r="F156" s="4"/>
      <c r="G156" s="97" t="s">
        <v>450</v>
      </c>
    </row>
    <row r="157" spans="1:7" x14ac:dyDescent="0.35">
      <c r="A157" s="4"/>
      <c r="B157" s="10" t="s">
        <v>8</v>
      </c>
      <c r="C157" s="73" t="s">
        <v>176</v>
      </c>
      <c r="D157" s="49" t="s">
        <v>50</v>
      </c>
      <c r="E157" s="3">
        <v>4.7</v>
      </c>
      <c r="F157" s="4"/>
      <c r="G157" s="97" t="s">
        <v>450</v>
      </c>
    </row>
    <row r="158" spans="1:7" x14ac:dyDescent="0.35">
      <c r="A158" s="4"/>
      <c r="B158" s="10" t="s">
        <v>8</v>
      </c>
      <c r="C158" s="73" t="s">
        <v>176</v>
      </c>
      <c r="D158" s="49" t="s">
        <v>50</v>
      </c>
      <c r="E158" s="3">
        <v>4.5999999999999996</v>
      </c>
      <c r="F158" s="4"/>
      <c r="G158" s="97" t="s">
        <v>450</v>
      </c>
    </row>
    <row r="159" spans="1:7" x14ac:dyDescent="0.35">
      <c r="A159" s="4"/>
      <c r="B159" s="10" t="s">
        <v>8</v>
      </c>
      <c r="C159" s="73" t="s">
        <v>176</v>
      </c>
      <c r="D159" s="49" t="s">
        <v>50</v>
      </c>
      <c r="E159" s="3">
        <v>4.5</v>
      </c>
      <c r="F159" s="4"/>
      <c r="G159" s="97" t="s">
        <v>450</v>
      </c>
    </row>
    <row r="160" spans="1:7" x14ac:dyDescent="0.35">
      <c r="A160" s="4"/>
      <c r="B160" s="10" t="s">
        <v>8</v>
      </c>
      <c r="C160" s="73" t="s">
        <v>176</v>
      </c>
      <c r="D160" s="49" t="s">
        <v>50</v>
      </c>
      <c r="E160" s="3">
        <v>4.5999999999999996</v>
      </c>
      <c r="F160" s="4"/>
      <c r="G160" s="97" t="s">
        <v>450</v>
      </c>
    </row>
    <row r="161" spans="1:7" x14ac:dyDescent="0.35">
      <c r="A161" s="4"/>
      <c r="B161" s="10" t="s">
        <v>8</v>
      </c>
      <c r="C161" s="73" t="s">
        <v>177</v>
      </c>
      <c r="D161" s="49" t="s">
        <v>50</v>
      </c>
      <c r="E161" s="3">
        <v>4.5999999999999996</v>
      </c>
      <c r="F161" s="4"/>
      <c r="G161" s="97" t="s">
        <v>450</v>
      </c>
    </row>
    <row r="162" spans="1:7" x14ac:dyDescent="0.35">
      <c r="A162" s="4"/>
      <c r="B162" s="10" t="s">
        <v>8</v>
      </c>
      <c r="C162" s="73" t="s">
        <v>177</v>
      </c>
      <c r="D162" s="49" t="s">
        <v>50</v>
      </c>
      <c r="E162" s="3">
        <v>4.4000000000000004</v>
      </c>
      <c r="F162" s="4"/>
      <c r="G162" s="97" t="s">
        <v>450</v>
      </c>
    </row>
    <row r="163" spans="1:7" x14ac:dyDescent="0.35">
      <c r="A163" s="4"/>
      <c r="B163" s="10" t="s">
        <v>8</v>
      </c>
      <c r="C163" s="73" t="s">
        <v>177</v>
      </c>
      <c r="D163" s="49" t="s">
        <v>50</v>
      </c>
      <c r="E163" s="3">
        <v>4.3</v>
      </c>
      <c r="F163" s="4"/>
      <c r="G163" s="97" t="s">
        <v>450</v>
      </c>
    </row>
    <row r="164" spans="1:7" x14ac:dyDescent="0.35">
      <c r="A164" s="4"/>
      <c r="B164" s="10" t="s">
        <v>8</v>
      </c>
      <c r="C164" s="73" t="s">
        <v>178</v>
      </c>
      <c r="D164" s="49" t="s">
        <v>50</v>
      </c>
      <c r="E164" s="3">
        <v>4.4000000000000004</v>
      </c>
      <c r="F164" s="4"/>
      <c r="G164" s="97" t="s">
        <v>450</v>
      </c>
    </row>
    <row r="165" spans="1:7" x14ac:dyDescent="0.35">
      <c r="A165" s="4"/>
      <c r="B165" s="10" t="s">
        <v>8</v>
      </c>
      <c r="C165" s="73" t="s">
        <v>178</v>
      </c>
      <c r="D165" s="49" t="s">
        <v>50</v>
      </c>
      <c r="E165" s="3">
        <v>4.4000000000000004</v>
      </c>
      <c r="F165" s="4"/>
      <c r="G165" s="97" t="s">
        <v>450</v>
      </c>
    </row>
    <row r="166" spans="1:7" x14ac:dyDescent="0.35">
      <c r="A166" s="4"/>
      <c r="B166" s="10" t="s">
        <v>8</v>
      </c>
      <c r="C166" s="73" t="s">
        <v>178</v>
      </c>
      <c r="D166" s="49" t="s">
        <v>50</v>
      </c>
      <c r="E166" s="3">
        <v>4.0999999999999996</v>
      </c>
      <c r="F166" s="4"/>
      <c r="G166" s="97" t="s">
        <v>450</v>
      </c>
    </row>
    <row r="167" spans="1:7" x14ac:dyDescent="0.35">
      <c r="A167" s="4"/>
      <c r="B167" s="10" t="s">
        <v>8</v>
      </c>
      <c r="C167" s="73" t="s">
        <v>178</v>
      </c>
      <c r="D167" s="49" t="s">
        <v>50</v>
      </c>
      <c r="E167" s="3">
        <v>4.2</v>
      </c>
      <c r="F167" s="4"/>
      <c r="G167" s="97" t="s">
        <v>450</v>
      </c>
    </row>
    <row r="168" spans="1:7" x14ac:dyDescent="0.35">
      <c r="A168" s="4"/>
      <c r="B168" s="10" t="s">
        <v>8</v>
      </c>
      <c r="C168" s="73" t="s">
        <v>179</v>
      </c>
      <c r="D168" s="49" t="s">
        <v>50</v>
      </c>
      <c r="E168" s="3">
        <v>4.5</v>
      </c>
      <c r="F168" s="4"/>
      <c r="G168" s="97" t="s">
        <v>450</v>
      </c>
    </row>
    <row r="169" spans="1:7" x14ac:dyDescent="0.35">
      <c r="A169" s="4"/>
      <c r="B169" s="10" t="s">
        <v>8</v>
      </c>
      <c r="C169" s="73" t="s">
        <v>179</v>
      </c>
      <c r="D169" s="49" t="s">
        <v>50</v>
      </c>
      <c r="E169" s="3">
        <v>4.4000000000000004</v>
      </c>
      <c r="F169" s="4"/>
      <c r="G169" s="97" t="s">
        <v>450</v>
      </c>
    </row>
    <row r="170" spans="1:7" x14ac:dyDescent="0.35">
      <c r="A170" s="4"/>
      <c r="B170" s="10" t="s">
        <v>8</v>
      </c>
      <c r="C170" s="73" t="s">
        <v>179</v>
      </c>
      <c r="D170" s="49" t="s">
        <v>50</v>
      </c>
      <c r="E170" s="3">
        <v>4.4000000000000004</v>
      </c>
      <c r="F170" s="4"/>
      <c r="G170" s="97" t="s">
        <v>450</v>
      </c>
    </row>
    <row r="171" spans="1:7" x14ac:dyDescent="0.35">
      <c r="A171" s="4"/>
      <c r="B171" s="10" t="s">
        <v>8</v>
      </c>
      <c r="C171" s="73" t="s">
        <v>185</v>
      </c>
      <c r="D171" s="49" t="s">
        <v>50</v>
      </c>
      <c r="E171" s="3">
        <v>4.4000000000000004</v>
      </c>
      <c r="F171" s="4"/>
      <c r="G171" s="97" t="s">
        <v>450</v>
      </c>
    </row>
    <row r="172" spans="1:7" x14ac:dyDescent="0.35">
      <c r="A172" s="4"/>
      <c r="B172" s="10" t="s">
        <v>8</v>
      </c>
      <c r="C172" s="73" t="s">
        <v>185</v>
      </c>
      <c r="D172" s="49" t="s">
        <v>50</v>
      </c>
      <c r="E172" s="3">
        <v>4.4000000000000004</v>
      </c>
      <c r="F172" s="4"/>
      <c r="G172" s="97" t="s">
        <v>450</v>
      </c>
    </row>
    <row r="173" spans="1:7" x14ac:dyDescent="0.35">
      <c r="A173" s="4"/>
      <c r="B173" s="10" t="s">
        <v>8</v>
      </c>
      <c r="C173" s="73" t="s">
        <v>185</v>
      </c>
      <c r="D173" s="49" t="s">
        <v>50</v>
      </c>
      <c r="E173" s="3">
        <v>4.4000000000000004</v>
      </c>
      <c r="F173" s="4"/>
      <c r="G173" s="97" t="s">
        <v>450</v>
      </c>
    </row>
    <row r="174" spans="1:7" x14ac:dyDescent="0.35">
      <c r="A174" s="4"/>
      <c r="B174" s="10" t="s">
        <v>8</v>
      </c>
      <c r="C174" s="73" t="s">
        <v>286</v>
      </c>
      <c r="D174" s="49" t="s">
        <v>50</v>
      </c>
      <c r="E174" s="3">
        <v>4.4000000000000004</v>
      </c>
      <c r="F174" s="4"/>
      <c r="G174" s="97" t="s">
        <v>450</v>
      </c>
    </row>
    <row r="175" spans="1:7" x14ac:dyDescent="0.35">
      <c r="A175" s="4"/>
      <c r="B175" s="10" t="s">
        <v>8</v>
      </c>
      <c r="C175" s="73" t="s">
        <v>286</v>
      </c>
      <c r="D175" s="49" t="s">
        <v>50</v>
      </c>
      <c r="E175" s="3">
        <v>4.3</v>
      </c>
      <c r="F175" s="4"/>
      <c r="G175" s="97" t="s">
        <v>450</v>
      </c>
    </row>
    <row r="176" spans="1:7" x14ac:dyDescent="0.35">
      <c r="A176" s="4"/>
      <c r="B176" s="10" t="s">
        <v>8</v>
      </c>
      <c r="C176" s="73" t="s">
        <v>286</v>
      </c>
      <c r="D176" s="49" t="s">
        <v>50</v>
      </c>
      <c r="E176" s="3">
        <v>4.4000000000000004</v>
      </c>
      <c r="F176" s="4"/>
      <c r="G176" s="97" t="s">
        <v>450</v>
      </c>
    </row>
    <row r="177" spans="1:7" x14ac:dyDescent="0.35">
      <c r="A177" s="4"/>
      <c r="B177" s="10" t="s">
        <v>8</v>
      </c>
      <c r="C177" s="73" t="s">
        <v>286</v>
      </c>
      <c r="D177" s="49" t="s">
        <v>50</v>
      </c>
      <c r="E177" s="3">
        <v>4.2</v>
      </c>
      <c r="F177" s="4"/>
      <c r="G177" s="97" t="s">
        <v>450</v>
      </c>
    </row>
    <row r="178" spans="1:7" x14ac:dyDescent="0.35">
      <c r="A178" s="4"/>
      <c r="B178" s="10" t="s">
        <v>8</v>
      </c>
      <c r="C178" s="73" t="s">
        <v>287</v>
      </c>
      <c r="D178" s="49" t="s">
        <v>50</v>
      </c>
      <c r="E178" s="3">
        <v>4.5</v>
      </c>
      <c r="F178" s="4"/>
      <c r="G178" s="97" t="s">
        <v>450</v>
      </c>
    </row>
    <row r="179" spans="1:7" x14ac:dyDescent="0.35">
      <c r="A179" s="4"/>
      <c r="B179" s="10" t="s">
        <v>8</v>
      </c>
      <c r="C179" s="73" t="s">
        <v>287</v>
      </c>
      <c r="D179" s="49" t="s">
        <v>50</v>
      </c>
      <c r="E179" s="3">
        <v>4.5999999999999996</v>
      </c>
      <c r="F179" s="4"/>
      <c r="G179" s="97" t="s">
        <v>450</v>
      </c>
    </row>
    <row r="180" spans="1:7" x14ac:dyDescent="0.35">
      <c r="A180" s="4"/>
      <c r="B180" s="10" t="s">
        <v>8</v>
      </c>
      <c r="C180" s="73" t="s">
        <v>287</v>
      </c>
      <c r="D180" s="49" t="s">
        <v>50</v>
      </c>
      <c r="E180" s="3">
        <v>4.5</v>
      </c>
      <c r="F180" s="4"/>
      <c r="G180" s="97" t="s">
        <v>450</v>
      </c>
    </row>
    <row r="181" spans="1:7" x14ac:dyDescent="0.35">
      <c r="A181" s="4"/>
      <c r="B181" s="10" t="s">
        <v>8</v>
      </c>
      <c r="C181" s="73" t="s">
        <v>287</v>
      </c>
      <c r="D181" s="49" t="s">
        <v>50</v>
      </c>
      <c r="E181" s="3">
        <v>4.3</v>
      </c>
      <c r="F181" s="4"/>
      <c r="G181" s="97" t="s">
        <v>450</v>
      </c>
    </row>
    <row r="182" spans="1:7" x14ac:dyDescent="0.35">
      <c r="A182" s="4"/>
      <c r="B182" s="10" t="s">
        <v>8</v>
      </c>
      <c r="C182" s="73" t="s">
        <v>288</v>
      </c>
      <c r="D182" s="49" t="s">
        <v>50</v>
      </c>
      <c r="E182" s="3">
        <v>4.4000000000000004</v>
      </c>
      <c r="F182" s="4"/>
      <c r="G182" s="97" t="s">
        <v>450</v>
      </c>
    </row>
    <row r="183" spans="1:7" x14ac:dyDescent="0.35">
      <c r="A183" s="4"/>
      <c r="B183" s="10" t="s">
        <v>8</v>
      </c>
      <c r="C183" s="73" t="s">
        <v>288</v>
      </c>
      <c r="D183" s="49" t="s">
        <v>50</v>
      </c>
      <c r="E183" s="3">
        <v>4.3</v>
      </c>
      <c r="F183" s="4"/>
      <c r="G183" s="97" t="s">
        <v>450</v>
      </c>
    </row>
    <row r="184" spans="1:7" x14ac:dyDescent="0.35">
      <c r="A184" s="4"/>
      <c r="B184" s="10" t="s">
        <v>8</v>
      </c>
      <c r="C184" s="73" t="s">
        <v>288</v>
      </c>
      <c r="D184" s="49" t="s">
        <v>50</v>
      </c>
      <c r="E184" s="3">
        <v>4.7</v>
      </c>
      <c r="F184" s="4"/>
      <c r="G184" s="97" t="s">
        <v>450</v>
      </c>
    </row>
    <row r="185" spans="1:7" x14ac:dyDescent="0.35">
      <c r="A185" s="4"/>
      <c r="B185" s="10" t="s">
        <v>8</v>
      </c>
      <c r="C185" s="73" t="s">
        <v>289</v>
      </c>
      <c r="D185" s="49" t="s">
        <v>50</v>
      </c>
      <c r="E185" s="3">
        <v>4.5</v>
      </c>
      <c r="F185" s="4"/>
      <c r="G185" s="97" t="s">
        <v>450</v>
      </c>
    </row>
    <row r="186" spans="1:7" x14ac:dyDescent="0.35">
      <c r="A186" s="4"/>
      <c r="B186" s="10" t="s">
        <v>8</v>
      </c>
      <c r="C186" s="73" t="s">
        <v>289</v>
      </c>
      <c r="D186" s="49" t="s">
        <v>50</v>
      </c>
      <c r="E186" s="3">
        <v>4.5</v>
      </c>
      <c r="F186" s="4"/>
      <c r="G186" s="97" t="s">
        <v>450</v>
      </c>
    </row>
    <row r="187" spans="1:7" x14ac:dyDescent="0.35">
      <c r="A187" s="4"/>
      <c r="B187" s="10" t="s">
        <v>8</v>
      </c>
      <c r="C187" s="73" t="s">
        <v>228</v>
      </c>
      <c r="D187" s="49" t="s">
        <v>50</v>
      </c>
      <c r="E187" s="3">
        <v>5</v>
      </c>
      <c r="F187" s="4"/>
      <c r="G187" s="97" t="s">
        <v>450</v>
      </c>
    </row>
    <row r="188" spans="1:7" x14ac:dyDescent="0.35">
      <c r="A188" s="4"/>
      <c r="B188" s="10" t="s">
        <v>8</v>
      </c>
      <c r="C188" s="73" t="s">
        <v>228</v>
      </c>
      <c r="D188" s="49" t="s">
        <v>50</v>
      </c>
      <c r="E188" s="3">
        <v>5.2</v>
      </c>
      <c r="F188" s="4"/>
      <c r="G188" s="97" t="s">
        <v>450</v>
      </c>
    </row>
    <row r="189" spans="1:7" x14ac:dyDescent="0.35">
      <c r="A189" s="4"/>
      <c r="B189" s="10" t="s">
        <v>8</v>
      </c>
      <c r="C189" s="73" t="s">
        <v>228</v>
      </c>
      <c r="D189" s="49" t="s">
        <v>50</v>
      </c>
      <c r="E189" s="3">
        <v>5.2</v>
      </c>
      <c r="F189" s="4"/>
      <c r="G189" s="97" t="s">
        <v>450</v>
      </c>
    </row>
    <row r="190" spans="1:7" x14ac:dyDescent="0.35">
      <c r="A190" s="4"/>
      <c r="B190" s="10" t="s">
        <v>8</v>
      </c>
      <c r="C190" s="73" t="s">
        <v>229</v>
      </c>
      <c r="D190" s="49" t="s">
        <v>50</v>
      </c>
      <c r="E190" s="3">
        <v>4.8</v>
      </c>
      <c r="F190" s="4"/>
      <c r="G190" s="97" t="s">
        <v>450</v>
      </c>
    </row>
    <row r="191" spans="1:7" x14ac:dyDescent="0.35">
      <c r="A191" s="4"/>
      <c r="B191" s="10" t="s">
        <v>8</v>
      </c>
      <c r="C191" s="73" t="s">
        <v>229</v>
      </c>
      <c r="D191" s="49" t="s">
        <v>50</v>
      </c>
      <c r="E191" s="3">
        <v>5.0999999999999996</v>
      </c>
      <c r="F191" s="4"/>
      <c r="G191" s="97" t="s">
        <v>450</v>
      </c>
    </row>
    <row r="192" spans="1:7" x14ac:dyDescent="0.35">
      <c r="A192" s="4"/>
      <c r="B192" s="10" t="s">
        <v>8</v>
      </c>
      <c r="C192" s="73" t="s">
        <v>229</v>
      </c>
      <c r="D192" s="49" t="s">
        <v>50</v>
      </c>
      <c r="E192" s="3">
        <v>4.8</v>
      </c>
      <c r="F192" s="4"/>
      <c r="G192" s="97" t="s">
        <v>450</v>
      </c>
    </row>
    <row r="193" spans="1:7" x14ac:dyDescent="0.35">
      <c r="A193" s="4"/>
      <c r="B193" s="10" t="s">
        <v>8</v>
      </c>
      <c r="C193" s="73" t="s">
        <v>230</v>
      </c>
      <c r="D193" s="49" t="s">
        <v>50</v>
      </c>
      <c r="E193" s="3">
        <v>4.8</v>
      </c>
      <c r="F193" s="4"/>
      <c r="G193" s="97" t="s">
        <v>450</v>
      </c>
    </row>
    <row r="194" spans="1:7" x14ac:dyDescent="0.35">
      <c r="A194" s="4"/>
      <c r="B194" s="10" t="s">
        <v>8</v>
      </c>
      <c r="C194" s="73" t="s">
        <v>230</v>
      </c>
      <c r="D194" s="49" t="s">
        <v>50</v>
      </c>
      <c r="E194" s="3">
        <v>4.9000000000000004</v>
      </c>
      <c r="F194" s="4"/>
      <c r="G194" s="97" t="s">
        <v>450</v>
      </c>
    </row>
    <row r="195" spans="1:7" x14ac:dyDescent="0.35">
      <c r="A195" s="4"/>
      <c r="B195" s="10" t="s">
        <v>8</v>
      </c>
      <c r="C195" s="73" t="s">
        <v>230</v>
      </c>
      <c r="D195" s="49" t="s">
        <v>50</v>
      </c>
      <c r="E195" s="3">
        <v>5</v>
      </c>
      <c r="F195" s="4"/>
      <c r="G195" s="97" t="s">
        <v>450</v>
      </c>
    </row>
    <row r="196" spans="1:7" x14ac:dyDescent="0.35">
      <c r="A196" s="4"/>
      <c r="B196" s="10" t="s">
        <v>8</v>
      </c>
      <c r="C196" s="73" t="s">
        <v>231</v>
      </c>
      <c r="D196" s="49" t="s">
        <v>50</v>
      </c>
      <c r="E196" s="3">
        <v>5</v>
      </c>
      <c r="F196" s="4"/>
      <c r="G196" s="97" t="s">
        <v>450</v>
      </c>
    </row>
    <row r="197" spans="1:7" x14ac:dyDescent="0.35">
      <c r="A197" s="4"/>
      <c r="B197" s="10" t="s">
        <v>8</v>
      </c>
      <c r="C197" s="73" t="s">
        <v>231</v>
      </c>
      <c r="D197" s="49" t="s">
        <v>50</v>
      </c>
      <c r="E197" s="3">
        <v>4.8</v>
      </c>
      <c r="F197" s="4"/>
      <c r="G197" s="97" t="s">
        <v>450</v>
      </c>
    </row>
    <row r="198" spans="1:7" x14ac:dyDescent="0.35">
      <c r="A198" s="4"/>
      <c r="B198" s="10" t="s">
        <v>8</v>
      </c>
      <c r="C198" s="73" t="s">
        <v>231</v>
      </c>
      <c r="D198" s="49" t="s">
        <v>50</v>
      </c>
      <c r="E198" s="3">
        <v>4.9000000000000004</v>
      </c>
      <c r="F198" s="4"/>
      <c r="G198" s="97" t="s">
        <v>450</v>
      </c>
    </row>
    <row r="199" spans="1:7" x14ac:dyDescent="0.35">
      <c r="A199" s="4"/>
      <c r="B199" s="10" t="s">
        <v>8</v>
      </c>
      <c r="C199" s="73" t="s">
        <v>232</v>
      </c>
      <c r="D199" s="49" t="s">
        <v>50</v>
      </c>
      <c r="E199" s="3">
        <v>5</v>
      </c>
      <c r="F199" s="4"/>
      <c r="G199" s="97" t="s">
        <v>450</v>
      </c>
    </row>
    <row r="200" spans="1:7" x14ac:dyDescent="0.35">
      <c r="A200" s="4"/>
      <c r="B200" s="10" t="s">
        <v>8</v>
      </c>
      <c r="C200" s="73" t="s">
        <v>232</v>
      </c>
      <c r="D200" s="49" t="s">
        <v>50</v>
      </c>
      <c r="E200" s="3">
        <v>5.2</v>
      </c>
      <c r="F200" s="4"/>
      <c r="G200" s="97" t="s">
        <v>450</v>
      </c>
    </row>
    <row r="201" spans="1:7" x14ac:dyDescent="0.35">
      <c r="A201" s="4"/>
      <c r="B201" s="10" t="s">
        <v>8</v>
      </c>
      <c r="C201" s="73" t="s">
        <v>232</v>
      </c>
      <c r="D201" s="49" t="s">
        <v>50</v>
      </c>
      <c r="E201" s="3">
        <v>5.0999999999999996</v>
      </c>
      <c r="F201" s="4"/>
      <c r="G201" s="97" t="s">
        <v>450</v>
      </c>
    </row>
    <row r="202" spans="1:7" x14ac:dyDescent="0.35">
      <c r="A202" s="4"/>
      <c r="B202" s="10" t="s">
        <v>8</v>
      </c>
      <c r="C202" s="73" t="s">
        <v>266</v>
      </c>
      <c r="D202" s="49" t="s">
        <v>50</v>
      </c>
      <c r="E202" s="3">
        <v>5.0999999999999996</v>
      </c>
      <c r="F202" s="4"/>
      <c r="G202" s="97" t="s">
        <v>450</v>
      </c>
    </row>
    <row r="203" spans="1:7" x14ac:dyDescent="0.35">
      <c r="A203" s="4"/>
      <c r="B203" s="10" t="s">
        <v>8</v>
      </c>
      <c r="C203" s="73" t="s">
        <v>266</v>
      </c>
      <c r="D203" s="49" t="s">
        <v>50</v>
      </c>
      <c r="E203" s="3">
        <v>4.8</v>
      </c>
      <c r="F203" s="4"/>
      <c r="G203" s="97" t="s">
        <v>450</v>
      </c>
    </row>
    <row r="204" spans="1:7" x14ac:dyDescent="0.35">
      <c r="A204" s="4"/>
      <c r="B204" s="10" t="s">
        <v>8</v>
      </c>
      <c r="C204" s="73" t="s">
        <v>266</v>
      </c>
      <c r="D204" s="49" t="s">
        <v>50</v>
      </c>
      <c r="E204" s="3">
        <v>4.9000000000000004</v>
      </c>
      <c r="F204" s="4"/>
      <c r="G204" s="97" t="s">
        <v>450</v>
      </c>
    </row>
    <row r="205" spans="1:7" x14ac:dyDescent="0.35">
      <c r="A205" s="4"/>
      <c r="B205" s="10" t="s">
        <v>8</v>
      </c>
      <c r="C205" s="73" t="s">
        <v>255</v>
      </c>
      <c r="D205" s="49" t="s">
        <v>50</v>
      </c>
      <c r="E205" s="3">
        <v>5</v>
      </c>
      <c r="F205" s="4"/>
      <c r="G205" s="97" t="s">
        <v>450</v>
      </c>
    </row>
    <row r="206" spans="1:7" x14ac:dyDescent="0.35">
      <c r="A206" s="4"/>
      <c r="B206" s="10" t="s">
        <v>8</v>
      </c>
      <c r="C206" s="73" t="s">
        <v>255</v>
      </c>
      <c r="D206" s="49" t="s">
        <v>50</v>
      </c>
      <c r="E206" s="3">
        <v>4.9000000000000004</v>
      </c>
      <c r="F206" s="4"/>
      <c r="G206" s="97" t="s">
        <v>450</v>
      </c>
    </row>
    <row r="207" spans="1:7" x14ac:dyDescent="0.35">
      <c r="A207" s="4"/>
      <c r="B207" s="10" t="s">
        <v>8</v>
      </c>
      <c r="C207" s="73" t="s">
        <v>255</v>
      </c>
      <c r="D207" s="49" t="s">
        <v>50</v>
      </c>
      <c r="E207" s="3">
        <v>5</v>
      </c>
      <c r="F207" s="4"/>
      <c r="G207" s="97" t="s">
        <v>450</v>
      </c>
    </row>
    <row r="208" spans="1:7" x14ac:dyDescent="0.35">
      <c r="A208" s="4"/>
      <c r="B208" s="10" t="s">
        <v>8</v>
      </c>
      <c r="C208" s="73" t="s">
        <v>255</v>
      </c>
      <c r="D208" s="49" t="s">
        <v>50</v>
      </c>
      <c r="E208" s="3">
        <v>5.2</v>
      </c>
      <c r="F208" s="4"/>
      <c r="G208" s="97" t="s">
        <v>450</v>
      </c>
    </row>
    <row r="209" spans="1:7" x14ac:dyDescent="0.35">
      <c r="A209" s="4"/>
      <c r="B209" s="10" t="s">
        <v>8</v>
      </c>
      <c r="C209" s="73" t="s">
        <v>256</v>
      </c>
      <c r="D209" s="49" t="s">
        <v>50</v>
      </c>
      <c r="E209" s="3">
        <v>5</v>
      </c>
      <c r="F209" s="4"/>
      <c r="G209" s="97" t="s">
        <v>450</v>
      </c>
    </row>
    <row r="210" spans="1:7" x14ac:dyDescent="0.35">
      <c r="A210" s="4"/>
      <c r="B210" s="10" t="s">
        <v>8</v>
      </c>
      <c r="C210" s="73" t="s">
        <v>256</v>
      </c>
      <c r="D210" s="49" t="s">
        <v>50</v>
      </c>
      <c r="E210" s="3">
        <v>4.9000000000000004</v>
      </c>
      <c r="F210" s="4"/>
      <c r="G210" s="97" t="s">
        <v>450</v>
      </c>
    </row>
    <row r="211" spans="1:7" x14ac:dyDescent="0.35">
      <c r="A211" s="4"/>
      <c r="B211" s="10" t="s">
        <v>8</v>
      </c>
      <c r="C211" s="73" t="s">
        <v>256</v>
      </c>
      <c r="D211" s="49" t="s">
        <v>50</v>
      </c>
      <c r="E211" s="3">
        <v>4.8</v>
      </c>
      <c r="F211" s="4"/>
      <c r="G211" s="97" t="s">
        <v>450</v>
      </c>
    </row>
    <row r="212" spans="1:7" x14ac:dyDescent="0.35">
      <c r="A212" s="4"/>
      <c r="B212" s="10" t="s">
        <v>8</v>
      </c>
      <c r="C212" s="73" t="s">
        <v>256</v>
      </c>
      <c r="D212" s="49" t="s">
        <v>50</v>
      </c>
      <c r="E212" s="3">
        <v>5</v>
      </c>
      <c r="F212" s="4"/>
      <c r="G212" s="97" t="s">
        <v>450</v>
      </c>
    </row>
    <row r="213" spans="1:7" x14ac:dyDescent="0.35">
      <c r="A213" s="4"/>
      <c r="B213" s="10" t="s">
        <v>8</v>
      </c>
      <c r="C213" s="73" t="s">
        <v>290</v>
      </c>
      <c r="D213" s="49" t="s">
        <v>50</v>
      </c>
      <c r="E213" s="3">
        <v>4.8</v>
      </c>
      <c r="F213" s="4"/>
      <c r="G213" s="97" t="s">
        <v>450</v>
      </c>
    </row>
    <row r="214" spans="1:7" x14ac:dyDescent="0.35">
      <c r="A214" s="4"/>
      <c r="B214" s="10" t="s">
        <v>8</v>
      </c>
      <c r="C214" s="73" t="s">
        <v>290</v>
      </c>
      <c r="D214" s="49" t="s">
        <v>50</v>
      </c>
      <c r="E214" s="3">
        <v>4.8</v>
      </c>
      <c r="F214" s="4"/>
      <c r="G214" s="97" t="s">
        <v>450</v>
      </c>
    </row>
    <row r="215" spans="1:7" x14ac:dyDescent="0.35">
      <c r="A215" s="4"/>
      <c r="B215" s="10" t="s">
        <v>8</v>
      </c>
      <c r="C215" s="73" t="s">
        <v>290</v>
      </c>
      <c r="D215" s="49" t="s">
        <v>50</v>
      </c>
      <c r="E215" s="3">
        <v>5</v>
      </c>
      <c r="F215" s="4"/>
      <c r="G215" s="97" t="s">
        <v>450</v>
      </c>
    </row>
    <row r="216" spans="1:7" x14ac:dyDescent="0.35">
      <c r="A216" s="4"/>
      <c r="B216" s="10" t="s">
        <v>8</v>
      </c>
      <c r="C216" s="73" t="s">
        <v>290</v>
      </c>
      <c r="D216" s="49" t="s">
        <v>50</v>
      </c>
      <c r="E216" s="3">
        <v>5.0999999999999996</v>
      </c>
      <c r="F216" s="4"/>
      <c r="G216" s="97" t="s">
        <v>450</v>
      </c>
    </row>
    <row r="217" spans="1:7" x14ac:dyDescent="0.35">
      <c r="A217" s="4"/>
      <c r="B217" s="10" t="s">
        <v>8</v>
      </c>
      <c r="C217" s="73" t="s">
        <v>291</v>
      </c>
      <c r="D217" s="49" t="s">
        <v>50</v>
      </c>
      <c r="E217" s="3">
        <v>5</v>
      </c>
      <c r="F217" s="4"/>
      <c r="G217" s="97" t="s">
        <v>450</v>
      </c>
    </row>
    <row r="218" spans="1:7" x14ac:dyDescent="0.35">
      <c r="A218" s="4"/>
      <c r="B218" s="10" t="s">
        <v>8</v>
      </c>
      <c r="C218" s="73" t="s">
        <v>291</v>
      </c>
      <c r="D218" s="49" t="s">
        <v>50</v>
      </c>
      <c r="E218" s="3">
        <v>5.0999999999999996</v>
      </c>
      <c r="F218" s="4"/>
      <c r="G218" s="97" t="s">
        <v>450</v>
      </c>
    </row>
    <row r="219" spans="1:7" x14ac:dyDescent="0.35">
      <c r="A219" s="4"/>
      <c r="B219" s="10" t="s">
        <v>8</v>
      </c>
      <c r="C219" s="73" t="s">
        <v>291</v>
      </c>
      <c r="D219" s="49" t="s">
        <v>50</v>
      </c>
      <c r="E219" s="3">
        <v>4.7</v>
      </c>
      <c r="F219" s="4"/>
      <c r="G219" s="97" t="s">
        <v>450</v>
      </c>
    </row>
    <row r="220" spans="1:7" x14ac:dyDescent="0.35">
      <c r="A220" s="4"/>
      <c r="B220" s="10" t="s">
        <v>8</v>
      </c>
      <c r="C220" s="73" t="s">
        <v>292</v>
      </c>
      <c r="D220" s="49" t="s">
        <v>50</v>
      </c>
      <c r="E220" s="3">
        <v>5</v>
      </c>
      <c r="F220" s="4"/>
      <c r="G220" s="97" t="s">
        <v>450</v>
      </c>
    </row>
    <row r="221" spans="1:7" x14ac:dyDescent="0.35">
      <c r="A221" s="4"/>
      <c r="B221" s="10" t="s">
        <v>8</v>
      </c>
      <c r="C221" s="73" t="s">
        <v>293</v>
      </c>
      <c r="D221" s="49" t="s">
        <v>50</v>
      </c>
      <c r="E221" s="3">
        <v>4.9000000000000004</v>
      </c>
      <c r="F221" s="4"/>
      <c r="G221" s="97" t="s">
        <v>450</v>
      </c>
    </row>
    <row r="222" spans="1:7" x14ac:dyDescent="0.35">
      <c r="A222" s="4"/>
      <c r="B222" s="10" t="s">
        <v>8</v>
      </c>
      <c r="C222" s="73" t="s">
        <v>293</v>
      </c>
      <c r="D222" s="49" t="s">
        <v>50</v>
      </c>
      <c r="E222" s="3">
        <v>4.8</v>
      </c>
      <c r="F222" s="4"/>
      <c r="G222" s="97" t="s">
        <v>450</v>
      </c>
    </row>
    <row r="223" spans="1:7" x14ac:dyDescent="0.35">
      <c r="A223" s="4"/>
      <c r="B223" s="10" t="s">
        <v>8</v>
      </c>
      <c r="C223" s="73" t="s">
        <v>293</v>
      </c>
      <c r="D223" s="49" t="s">
        <v>50</v>
      </c>
      <c r="E223" s="3">
        <v>4.9000000000000004</v>
      </c>
      <c r="F223" s="4"/>
      <c r="G223" s="97" t="s">
        <v>450</v>
      </c>
    </row>
    <row r="224" spans="1:7" x14ac:dyDescent="0.35">
      <c r="A224" s="4"/>
      <c r="B224" s="10" t="s">
        <v>8</v>
      </c>
      <c r="C224" s="73" t="s">
        <v>294</v>
      </c>
      <c r="D224" s="49" t="s">
        <v>50</v>
      </c>
      <c r="E224" s="3">
        <v>5</v>
      </c>
      <c r="F224" s="4"/>
      <c r="G224" s="97" t="s">
        <v>450</v>
      </c>
    </row>
    <row r="225" spans="1:7" x14ac:dyDescent="0.35">
      <c r="A225" s="4"/>
      <c r="B225" s="10" t="s">
        <v>8</v>
      </c>
      <c r="C225" s="73" t="s">
        <v>294</v>
      </c>
      <c r="D225" s="49" t="s">
        <v>50</v>
      </c>
      <c r="E225" s="3">
        <v>5.2</v>
      </c>
      <c r="F225" s="4"/>
      <c r="G225" s="97" t="s">
        <v>450</v>
      </c>
    </row>
    <row r="226" spans="1:7" x14ac:dyDescent="0.35">
      <c r="A226" s="4"/>
      <c r="B226" s="10" t="s">
        <v>8</v>
      </c>
      <c r="C226" s="73" t="s">
        <v>294</v>
      </c>
      <c r="D226" s="49" t="s">
        <v>50</v>
      </c>
      <c r="E226" s="3">
        <v>5.2</v>
      </c>
      <c r="F226" s="4"/>
      <c r="G226" s="97" t="s">
        <v>450</v>
      </c>
    </row>
    <row r="227" spans="1:7" x14ac:dyDescent="0.35">
      <c r="A227" s="4"/>
      <c r="B227" s="10" t="s">
        <v>8</v>
      </c>
      <c r="C227" s="73" t="s">
        <v>294</v>
      </c>
      <c r="D227" s="49" t="s">
        <v>50</v>
      </c>
      <c r="E227" s="3">
        <v>5</v>
      </c>
      <c r="F227" s="4"/>
      <c r="G227" s="97" t="s">
        <v>450</v>
      </c>
    </row>
    <row r="228" spans="1:7" x14ac:dyDescent="0.35">
      <c r="A228" s="4"/>
      <c r="B228" s="10" t="s">
        <v>8</v>
      </c>
      <c r="C228" s="73" t="s">
        <v>191</v>
      </c>
      <c r="D228" s="49" t="s">
        <v>51</v>
      </c>
      <c r="E228" s="3">
        <v>4.9000000000000004</v>
      </c>
      <c r="F228" s="4"/>
      <c r="G228" s="97" t="s">
        <v>451</v>
      </c>
    </row>
    <row r="229" spans="1:7" x14ac:dyDescent="0.35">
      <c r="A229" s="4"/>
      <c r="B229" s="10" t="s">
        <v>8</v>
      </c>
      <c r="C229" s="73" t="s">
        <v>191</v>
      </c>
      <c r="D229" s="49" t="s">
        <v>51</v>
      </c>
      <c r="E229" s="3">
        <v>5</v>
      </c>
      <c r="F229" s="4"/>
      <c r="G229" s="97" t="s">
        <v>451</v>
      </c>
    </row>
    <row r="230" spans="1:7" x14ac:dyDescent="0.35">
      <c r="A230" s="4"/>
      <c r="B230" s="10" t="s">
        <v>8</v>
      </c>
      <c r="C230" s="73" t="s">
        <v>191</v>
      </c>
      <c r="D230" s="49" t="s">
        <v>51</v>
      </c>
      <c r="E230" s="3">
        <v>4.7</v>
      </c>
      <c r="F230" s="4"/>
      <c r="G230" s="97" t="s">
        <v>451</v>
      </c>
    </row>
    <row r="231" spans="1:7" x14ac:dyDescent="0.35">
      <c r="A231" s="4"/>
      <c r="B231" s="10" t="s">
        <v>8</v>
      </c>
      <c r="C231" s="73" t="s">
        <v>192</v>
      </c>
      <c r="D231" s="49" t="s">
        <v>51</v>
      </c>
      <c r="E231" s="3">
        <v>4.7</v>
      </c>
      <c r="F231" s="4"/>
      <c r="G231" s="97" t="s">
        <v>451</v>
      </c>
    </row>
    <row r="232" spans="1:7" x14ac:dyDescent="0.35">
      <c r="A232" s="4"/>
      <c r="B232" s="10" t="s">
        <v>8</v>
      </c>
      <c r="C232" s="73" t="s">
        <v>192</v>
      </c>
      <c r="D232" s="49" t="s">
        <v>51</v>
      </c>
      <c r="E232" s="3">
        <v>4.7</v>
      </c>
      <c r="F232" s="4"/>
      <c r="G232" s="97" t="s">
        <v>451</v>
      </c>
    </row>
    <row r="233" spans="1:7" x14ac:dyDescent="0.35">
      <c r="A233" s="4"/>
      <c r="B233" s="10" t="s">
        <v>8</v>
      </c>
      <c r="C233" s="73" t="s">
        <v>192</v>
      </c>
      <c r="D233" s="49" t="s">
        <v>51</v>
      </c>
      <c r="E233" s="3">
        <v>4.5999999999999996</v>
      </c>
      <c r="F233" s="4"/>
      <c r="G233" s="97" t="s">
        <v>451</v>
      </c>
    </row>
    <row r="234" spans="1:7" x14ac:dyDescent="0.35">
      <c r="A234" s="4"/>
      <c r="B234" s="10" t="s">
        <v>8</v>
      </c>
      <c r="C234" s="73" t="s">
        <v>193</v>
      </c>
      <c r="D234" s="49" t="s">
        <v>51</v>
      </c>
      <c r="E234" s="3">
        <v>4.7</v>
      </c>
      <c r="F234" s="4"/>
      <c r="G234" s="97" t="s">
        <v>451</v>
      </c>
    </row>
    <row r="235" spans="1:7" x14ac:dyDescent="0.35">
      <c r="A235" s="4"/>
      <c r="B235" s="10" t="s">
        <v>8</v>
      </c>
      <c r="C235" s="73" t="s">
        <v>193</v>
      </c>
      <c r="D235" s="49" t="s">
        <v>51</v>
      </c>
      <c r="E235" s="3">
        <v>4.5999999999999996</v>
      </c>
      <c r="F235" s="4"/>
      <c r="G235" s="97" t="s">
        <v>451</v>
      </c>
    </row>
    <row r="236" spans="1:7" x14ac:dyDescent="0.35">
      <c r="A236" s="4"/>
      <c r="B236" s="10" t="s">
        <v>8</v>
      </c>
      <c r="C236" s="73" t="s">
        <v>193</v>
      </c>
      <c r="D236" s="49" t="s">
        <v>51</v>
      </c>
      <c r="E236" s="3">
        <v>4.9000000000000004</v>
      </c>
      <c r="F236" s="4"/>
      <c r="G236" s="97" t="s">
        <v>451</v>
      </c>
    </row>
    <row r="237" spans="1:7" x14ac:dyDescent="0.35">
      <c r="A237" s="4"/>
      <c r="B237" s="10" t="s">
        <v>8</v>
      </c>
      <c r="C237" s="73" t="s">
        <v>194</v>
      </c>
      <c r="D237" s="49" t="s">
        <v>51</v>
      </c>
      <c r="E237" s="3">
        <v>4.5</v>
      </c>
      <c r="F237" s="4"/>
      <c r="G237" s="97" t="s">
        <v>451</v>
      </c>
    </row>
    <row r="238" spans="1:7" x14ac:dyDescent="0.35">
      <c r="A238" s="4"/>
      <c r="B238" s="10" t="s">
        <v>8</v>
      </c>
      <c r="C238" s="73" t="s">
        <v>194</v>
      </c>
      <c r="D238" s="49" t="s">
        <v>51</v>
      </c>
      <c r="E238" s="3">
        <v>4.7</v>
      </c>
      <c r="F238" s="4"/>
      <c r="G238" s="97" t="s">
        <v>451</v>
      </c>
    </row>
    <row r="239" spans="1:7" x14ac:dyDescent="0.35">
      <c r="A239" s="4"/>
      <c r="B239" s="10" t="s">
        <v>8</v>
      </c>
      <c r="C239" s="73" t="s">
        <v>194</v>
      </c>
      <c r="D239" s="49" t="s">
        <v>51</v>
      </c>
      <c r="E239" s="3">
        <v>4.5</v>
      </c>
      <c r="F239" s="4"/>
      <c r="G239" s="97" t="s">
        <v>451</v>
      </c>
    </row>
    <row r="240" spans="1:7" x14ac:dyDescent="0.35">
      <c r="A240" s="4"/>
      <c r="B240" s="10" t="s">
        <v>8</v>
      </c>
      <c r="C240" s="73" t="s">
        <v>195</v>
      </c>
      <c r="D240" s="49" t="s">
        <v>51</v>
      </c>
      <c r="E240" s="3">
        <v>4.8</v>
      </c>
      <c r="F240" s="4"/>
      <c r="G240" s="97" t="s">
        <v>451</v>
      </c>
    </row>
    <row r="241" spans="1:7" x14ac:dyDescent="0.35">
      <c r="A241" s="4"/>
      <c r="B241" s="10" t="s">
        <v>8</v>
      </c>
      <c r="C241" s="73" t="s">
        <v>195</v>
      </c>
      <c r="D241" s="49" t="s">
        <v>51</v>
      </c>
      <c r="E241" s="3">
        <v>4.7</v>
      </c>
      <c r="F241" s="4"/>
      <c r="G241" s="97" t="s">
        <v>451</v>
      </c>
    </row>
    <row r="242" spans="1:7" x14ac:dyDescent="0.35">
      <c r="A242" s="4"/>
      <c r="B242" s="10" t="s">
        <v>8</v>
      </c>
      <c r="C242" s="73" t="s">
        <v>195</v>
      </c>
      <c r="D242" s="49" t="s">
        <v>51</v>
      </c>
      <c r="E242" s="3">
        <v>4.2</v>
      </c>
      <c r="F242" s="4"/>
      <c r="G242" s="97" t="s">
        <v>451</v>
      </c>
    </row>
    <row r="243" spans="1:7" x14ac:dyDescent="0.35">
      <c r="A243" s="4"/>
      <c r="B243" s="10" t="s">
        <v>8</v>
      </c>
      <c r="C243" s="73" t="s">
        <v>233</v>
      </c>
      <c r="D243" s="49" t="s">
        <v>51</v>
      </c>
      <c r="E243" s="3">
        <v>5.2</v>
      </c>
      <c r="F243" s="4"/>
      <c r="G243" s="97" t="s">
        <v>451</v>
      </c>
    </row>
    <row r="244" spans="1:7" x14ac:dyDescent="0.35">
      <c r="A244" s="4"/>
      <c r="B244" s="10" t="s">
        <v>8</v>
      </c>
      <c r="C244" s="73" t="s">
        <v>233</v>
      </c>
      <c r="D244" s="49" t="s">
        <v>51</v>
      </c>
      <c r="E244" s="3">
        <v>5.3</v>
      </c>
      <c r="F244" s="4"/>
      <c r="G244" s="97" t="s">
        <v>451</v>
      </c>
    </row>
    <row r="245" spans="1:7" x14ac:dyDescent="0.35">
      <c r="A245" s="4"/>
      <c r="B245" s="10" t="s">
        <v>8</v>
      </c>
      <c r="C245" s="73" t="s">
        <v>233</v>
      </c>
      <c r="D245" s="49" t="s">
        <v>51</v>
      </c>
      <c r="E245" s="3">
        <v>4.8</v>
      </c>
      <c r="F245" s="4"/>
      <c r="G245" s="97" t="s">
        <v>451</v>
      </c>
    </row>
    <row r="246" spans="1:7" x14ac:dyDescent="0.35">
      <c r="A246" s="4"/>
      <c r="B246" s="10" t="s">
        <v>8</v>
      </c>
      <c r="C246" s="73" t="s">
        <v>234</v>
      </c>
      <c r="D246" s="49" t="s">
        <v>51</v>
      </c>
      <c r="E246" s="3">
        <v>4.8</v>
      </c>
      <c r="F246" s="4"/>
      <c r="G246" s="97" t="s">
        <v>451</v>
      </c>
    </row>
    <row r="247" spans="1:7" x14ac:dyDescent="0.35">
      <c r="A247" s="4"/>
      <c r="B247" s="10" t="s">
        <v>8</v>
      </c>
      <c r="C247" s="73" t="s">
        <v>234</v>
      </c>
      <c r="D247" s="49" t="s">
        <v>51</v>
      </c>
      <c r="E247" s="3">
        <v>4.8</v>
      </c>
      <c r="F247" s="4"/>
      <c r="G247" s="97" t="s">
        <v>451</v>
      </c>
    </row>
    <row r="248" spans="1:7" x14ac:dyDescent="0.35">
      <c r="A248" s="4"/>
      <c r="B248" s="10" t="s">
        <v>8</v>
      </c>
      <c r="C248" s="73" t="s">
        <v>234</v>
      </c>
      <c r="D248" s="49" t="s">
        <v>51</v>
      </c>
      <c r="E248" s="3">
        <v>5.0999999999999996</v>
      </c>
      <c r="F248" s="4"/>
      <c r="G248" s="97" t="s">
        <v>451</v>
      </c>
    </row>
    <row r="249" spans="1:7" x14ac:dyDescent="0.35">
      <c r="A249" s="4"/>
      <c r="B249" s="10" t="s">
        <v>8</v>
      </c>
      <c r="C249" s="73" t="s">
        <v>235</v>
      </c>
      <c r="D249" s="49" t="s">
        <v>51</v>
      </c>
      <c r="E249" s="3">
        <v>6.1</v>
      </c>
      <c r="F249" s="4"/>
      <c r="G249" s="97" t="s">
        <v>451</v>
      </c>
    </row>
    <row r="250" spans="1:7" x14ac:dyDescent="0.35">
      <c r="A250" s="4"/>
      <c r="B250" s="10" t="s">
        <v>8</v>
      </c>
      <c r="C250" s="73" t="s">
        <v>235</v>
      </c>
      <c r="D250" s="49" t="s">
        <v>51</v>
      </c>
      <c r="E250" s="3">
        <v>5.7</v>
      </c>
      <c r="F250" s="4"/>
      <c r="G250" s="97" t="s">
        <v>451</v>
      </c>
    </row>
    <row r="251" spans="1:7" x14ac:dyDescent="0.35">
      <c r="A251" s="4"/>
      <c r="B251" s="10" t="s">
        <v>8</v>
      </c>
      <c r="C251" s="73" t="s">
        <v>235</v>
      </c>
      <c r="D251" s="49" t="s">
        <v>51</v>
      </c>
      <c r="E251" s="3">
        <v>5.5</v>
      </c>
      <c r="F251" s="4"/>
      <c r="G251" s="97" t="s">
        <v>451</v>
      </c>
    </row>
    <row r="252" spans="1:7" x14ac:dyDescent="0.35">
      <c r="A252" s="4"/>
      <c r="B252" s="10" t="s">
        <v>8</v>
      </c>
      <c r="C252" s="73" t="s">
        <v>236</v>
      </c>
      <c r="D252" s="49" t="s">
        <v>51</v>
      </c>
      <c r="E252" s="3">
        <v>6.2</v>
      </c>
      <c r="F252" s="4"/>
      <c r="G252" s="97" t="s">
        <v>451</v>
      </c>
    </row>
    <row r="253" spans="1:7" x14ac:dyDescent="0.35">
      <c r="A253" s="4"/>
      <c r="B253" s="10" t="s">
        <v>8</v>
      </c>
      <c r="C253" s="73" t="s">
        <v>236</v>
      </c>
      <c r="D253" s="49" t="s">
        <v>51</v>
      </c>
      <c r="E253" s="3">
        <v>5.7</v>
      </c>
      <c r="F253" s="4"/>
      <c r="G253" s="97" t="s">
        <v>451</v>
      </c>
    </row>
    <row r="254" spans="1:7" x14ac:dyDescent="0.35">
      <c r="A254" s="4"/>
      <c r="B254" s="10" t="s">
        <v>8</v>
      </c>
      <c r="C254" s="73" t="s">
        <v>236</v>
      </c>
      <c r="D254" s="49" t="s">
        <v>51</v>
      </c>
      <c r="E254" s="3">
        <v>5.8</v>
      </c>
      <c r="F254" s="4"/>
      <c r="G254" s="97" t="s">
        <v>451</v>
      </c>
    </row>
    <row r="255" spans="1:7" x14ac:dyDescent="0.35">
      <c r="A255" s="4"/>
      <c r="B255" s="10" t="s">
        <v>8</v>
      </c>
      <c r="C255" s="73" t="s">
        <v>237</v>
      </c>
      <c r="D255" s="49" t="s">
        <v>51</v>
      </c>
      <c r="E255" s="3">
        <v>6</v>
      </c>
      <c r="F255" s="4"/>
      <c r="G255" s="97" t="s">
        <v>451</v>
      </c>
    </row>
    <row r="256" spans="1:7" x14ac:dyDescent="0.35">
      <c r="A256" s="4"/>
      <c r="B256" s="10" t="s">
        <v>8</v>
      </c>
      <c r="C256" s="73" t="s">
        <v>237</v>
      </c>
      <c r="D256" s="49" t="s">
        <v>51</v>
      </c>
      <c r="E256" s="3">
        <v>5.7</v>
      </c>
      <c r="F256" s="4"/>
      <c r="G256" s="97" t="s">
        <v>451</v>
      </c>
    </row>
    <row r="257" spans="1:7" x14ac:dyDescent="0.35">
      <c r="A257" s="4"/>
      <c r="B257" s="10" t="s">
        <v>8</v>
      </c>
      <c r="C257" s="73" t="s">
        <v>237</v>
      </c>
      <c r="D257" s="49" t="s">
        <v>51</v>
      </c>
      <c r="E257" s="3">
        <v>5.9</v>
      </c>
      <c r="F257" s="4"/>
      <c r="G257" s="97" t="s">
        <v>451</v>
      </c>
    </row>
    <row r="258" spans="1:7" x14ac:dyDescent="0.35">
      <c r="A258" s="4"/>
      <c r="B258" s="10" t="s">
        <v>8</v>
      </c>
      <c r="C258" s="73" t="s">
        <v>267</v>
      </c>
      <c r="D258" s="49" t="s">
        <v>51</v>
      </c>
      <c r="E258" s="3">
        <v>5.9</v>
      </c>
      <c r="F258" s="4"/>
      <c r="G258" s="97" t="s">
        <v>451</v>
      </c>
    </row>
    <row r="259" spans="1:7" x14ac:dyDescent="0.35">
      <c r="A259" s="4"/>
      <c r="B259" s="10" t="s">
        <v>8</v>
      </c>
      <c r="C259" s="73" t="s">
        <v>267</v>
      </c>
      <c r="D259" s="49" t="s">
        <v>51</v>
      </c>
      <c r="E259" s="3">
        <v>5.4</v>
      </c>
      <c r="F259" s="4"/>
      <c r="G259" s="97" t="s">
        <v>451</v>
      </c>
    </row>
    <row r="260" spans="1:7" x14ac:dyDescent="0.35">
      <c r="A260" s="4"/>
      <c r="B260" s="10" t="s">
        <v>8</v>
      </c>
      <c r="C260" s="73" t="s">
        <v>267</v>
      </c>
      <c r="D260" s="49" t="s">
        <v>51</v>
      </c>
      <c r="E260" s="3">
        <v>5.5</v>
      </c>
      <c r="F260" s="4"/>
      <c r="G260" s="97" t="s">
        <v>451</v>
      </c>
    </row>
    <row r="261" spans="1:7" x14ac:dyDescent="0.35">
      <c r="A261" s="4"/>
      <c r="B261" s="10" t="s">
        <v>8</v>
      </c>
      <c r="C261" s="73" t="s">
        <v>268</v>
      </c>
      <c r="D261" s="49" t="s">
        <v>51</v>
      </c>
      <c r="E261" s="3">
        <v>5.3</v>
      </c>
      <c r="F261" s="4"/>
      <c r="G261" s="97" t="s">
        <v>451</v>
      </c>
    </row>
    <row r="262" spans="1:7" x14ac:dyDescent="0.35">
      <c r="A262" s="4"/>
      <c r="B262" s="10" t="s">
        <v>8</v>
      </c>
      <c r="C262" s="73" t="s">
        <v>268</v>
      </c>
      <c r="D262" s="49" t="s">
        <v>51</v>
      </c>
      <c r="E262" s="3">
        <v>5.3</v>
      </c>
      <c r="F262" s="4"/>
      <c r="G262" s="97" t="s">
        <v>451</v>
      </c>
    </row>
    <row r="263" spans="1:7" x14ac:dyDescent="0.35">
      <c r="A263" s="4"/>
      <c r="B263" s="10" t="s">
        <v>8</v>
      </c>
      <c r="C263" s="73" t="s">
        <v>268</v>
      </c>
      <c r="D263" s="49" t="s">
        <v>51</v>
      </c>
      <c r="E263" s="3">
        <v>5.2</v>
      </c>
      <c r="F263" s="4"/>
      <c r="G263" s="97" t="s">
        <v>451</v>
      </c>
    </row>
    <row r="264" spans="1:7" x14ac:dyDescent="0.35">
      <c r="A264" s="4"/>
      <c r="B264" s="10" t="s">
        <v>8</v>
      </c>
      <c r="C264" s="73" t="s">
        <v>269</v>
      </c>
      <c r="D264" s="49" t="s">
        <v>51</v>
      </c>
      <c r="E264" s="3">
        <v>5.3</v>
      </c>
      <c r="F264" s="4"/>
      <c r="G264" s="97" t="s">
        <v>451</v>
      </c>
    </row>
    <row r="265" spans="1:7" x14ac:dyDescent="0.35">
      <c r="A265" s="4"/>
      <c r="B265" s="10" t="s">
        <v>8</v>
      </c>
      <c r="C265" s="73" t="s">
        <v>269</v>
      </c>
      <c r="D265" s="49" t="s">
        <v>51</v>
      </c>
      <c r="E265" s="3">
        <v>5</v>
      </c>
      <c r="F265" s="4"/>
      <c r="G265" s="97" t="s">
        <v>451</v>
      </c>
    </row>
    <row r="266" spans="1:7" x14ac:dyDescent="0.35">
      <c r="A266" s="4"/>
      <c r="B266" s="10" t="s">
        <v>8</v>
      </c>
      <c r="C266" s="73" t="s">
        <v>269</v>
      </c>
      <c r="D266" s="49" t="s">
        <v>51</v>
      </c>
      <c r="E266" s="3">
        <v>5.0999999999999996</v>
      </c>
      <c r="F266" s="4"/>
      <c r="G266" s="97" t="s">
        <v>451</v>
      </c>
    </row>
    <row r="267" spans="1:7" x14ac:dyDescent="0.35">
      <c r="A267" s="4"/>
      <c r="B267" s="10" t="s">
        <v>8</v>
      </c>
      <c r="C267" s="73" t="s">
        <v>295</v>
      </c>
      <c r="D267" s="49" t="s">
        <v>51</v>
      </c>
      <c r="E267" s="3">
        <v>5.3</v>
      </c>
      <c r="F267" s="4"/>
      <c r="G267" s="97" t="s">
        <v>451</v>
      </c>
    </row>
    <row r="268" spans="1:7" x14ac:dyDescent="0.35">
      <c r="A268" s="4"/>
      <c r="B268" s="10" t="s">
        <v>8</v>
      </c>
      <c r="C268" s="73" t="s">
        <v>295</v>
      </c>
      <c r="D268" s="49" t="s">
        <v>51</v>
      </c>
      <c r="E268" s="3">
        <v>4.9000000000000004</v>
      </c>
      <c r="F268" s="4"/>
      <c r="G268" s="97" t="s">
        <v>451</v>
      </c>
    </row>
    <row r="269" spans="1:7" x14ac:dyDescent="0.35">
      <c r="A269" s="4"/>
      <c r="B269" s="10" t="s">
        <v>8</v>
      </c>
      <c r="C269" s="73" t="s">
        <v>295</v>
      </c>
      <c r="D269" s="49" t="s">
        <v>51</v>
      </c>
      <c r="E269" s="3">
        <v>5</v>
      </c>
      <c r="F269" s="4"/>
      <c r="G269" s="97" t="s">
        <v>451</v>
      </c>
    </row>
    <row r="270" spans="1:7" x14ac:dyDescent="0.35">
      <c r="A270" s="4"/>
      <c r="B270" s="10" t="s">
        <v>8</v>
      </c>
      <c r="C270" s="73" t="s">
        <v>296</v>
      </c>
      <c r="D270" s="49" t="s">
        <v>51</v>
      </c>
      <c r="E270" s="3">
        <v>5.3</v>
      </c>
      <c r="F270" s="4"/>
      <c r="G270" s="97" t="s">
        <v>451</v>
      </c>
    </row>
    <row r="271" spans="1:7" x14ac:dyDescent="0.35">
      <c r="A271" s="4"/>
      <c r="B271" s="10" t="s">
        <v>8</v>
      </c>
      <c r="C271" s="73" t="s">
        <v>296</v>
      </c>
      <c r="D271" s="49" t="s">
        <v>51</v>
      </c>
      <c r="E271" s="3">
        <v>4.9000000000000004</v>
      </c>
      <c r="F271" s="4"/>
      <c r="G271" s="97" t="s">
        <v>451</v>
      </c>
    </row>
    <row r="272" spans="1:7" x14ac:dyDescent="0.35">
      <c r="A272" s="4"/>
      <c r="B272" s="10" t="s">
        <v>8</v>
      </c>
      <c r="C272" s="73" t="s">
        <v>296</v>
      </c>
      <c r="D272" s="49" t="s">
        <v>51</v>
      </c>
      <c r="E272" s="3">
        <v>5.3</v>
      </c>
      <c r="F272" s="4"/>
      <c r="G272" s="97" t="s">
        <v>451</v>
      </c>
    </row>
    <row r="273" spans="1:7" x14ac:dyDescent="0.35">
      <c r="A273" s="4"/>
      <c r="B273" s="10" t="s">
        <v>8</v>
      </c>
      <c r="C273" s="73" t="s">
        <v>296</v>
      </c>
      <c r="D273" s="49" t="s">
        <v>51</v>
      </c>
      <c r="E273" s="3">
        <v>5.3</v>
      </c>
      <c r="F273" s="4"/>
      <c r="G273" s="97" t="s">
        <v>451</v>
      </c>
    </row>
    <row r="274" spans="1:7" x14ac:dyDescent="0.35">
      <c r="A274" s="4"/>
      <c r="B274" s="10" t="s">
        <v>8</v>
      </c>
      <c r="C274" s="73" t="s">
        <v>297</v>
      </c>
      <c r="D274" s="49" t="s">
        <v>51</v>
      </c>
      <c r="E274" s="3">
        <v>5.4</v>
      </c>
      <c r="F274" s="4"/>
      <c r="G274" s="97" t="s">
        <v>451</v>
      </c>
    </row>
    <row r="275" spans="1:7" x14ac:dyDescent="0.35">
      <c r="A275" s="4"/>
      <c r="B275" s="10" t="s">
        <v>8</v>
      </c>
      <c r="C275" s="73" t="s">
        <v>297</v>
      </c>
      <c r="D275" s="49" t="s">
        <v>51</v>
      </c>
      <c r="E275" s="3">
        <v>4.3</v>
      </c>
      <c r="F275" s="4"/>
      <c r="G275" s="97" t="s">
        <v>451</v>
      </c>
    </row>
    <row r="276" spans="1:7" x14ac:dyDescent="0.35">
      <c r="A276" s="4"/>
      <c r="B276" s="10" t="s">
        <v>8</v>
      </c>
      <c r="C276" s="73" t="s">
        <v>297</v>
      </c>
      <c r="D276" s="49" t="s">
        <v>51</v>
      </c>
      <c r="E276" s="3">
        <v>5.3</v>
      </c>
      <c r="F276" s="4"/>
      <c r="G276" s="97" t="s">
        <v>451</v>
      </c>
    </row>
    <row r="277" spans="1:7" x14ac:dyDescent="0.35">
      <c r="A277" s="4"/>
      <c r="B277" s="10" t="s">
        <v>8</v>
      </c>
      <c r="C277" s="73" t="s">
        <v>298</v>
      </c>
      <c r="D277" s="49" t="s">
        <v>51</v>
      </c>
      <c r="E277" s="3">
        <v>4.7</v>
      </c>
      <c r="F277" s="4"/>
      <c r="G277" s="97" t="s">
        <v>451</v>
      </c>
    </row>
    <row r="278" spans="1:7" x14ac:dyDescent="0.35">
      <c r="A278" s="4"/>
      <c r="B278" s="10" t="s">
        <v>8</v>
      </c>
      <c r="C278" s="73" t="s">
        <v>298</v>
      </c>
      <c r="D278" s="49" t="s">
        <v>51</v>
      </c>
      <c r="E278" s="3">
        <v>5.2</v>
      </c>
      <c r="F278" s="4"/>
      <c r="G278" s="97" t="s">
        <v>451</v>
      </c>
    </row>
    <row r="279" spans="1:7" x14ac:dyDescent="0.35">
      <c r="A279" s="4"/>
      <c r="B279" s="10" t="s">
        <v>8</v>
      </c>
      <c r="C279" s="73" t="s">
        <v>298</v>
      </c>
      <c r="D279" s="49" t="s">
        <v>51</v>
      </c>
      <c r="E279" s="3">
        <v>5.2</v>
      </c>
      <c r="F279" s="4"/>
      <c r="G279" s="97" t="s">
        <v>451</v>
      </c>
    </row>
    <row r="280" spans="1:7" x14ac:dyDescent="0.35">
      <c r="A280" s="4"/>
      <c r="B280" s="10" t="s">
        <v>8</v>
      </c>
      <c r="C280" s="73" t="s">
        <v>299</v>
      </c>
      <c r="D280" s="49" t="s">
        <v>51</v>
      </c>
      <c r="E280" s="3">
        <v>5</v>
      </c>
      <c r="F280" s="4"/>
      <c r="G280" s="97" t="s">
        <v>451</v>
      </c>
    </row>
    <row r="281" spans="1:7" x14ac:dyDescent="0.35">
      <c r="A281" s="4"/>
      <c r="B281" s="10" t="s">
        <v>8</v>
      </c>
      <c r="C281" s="73" t="s">
        <v>299</v>
      </c>
      <c r="D281" s="49" t="s">
        <v>51</v>
      </c>
      <c r="E281" s="3">
        <v>4.4000000000000004</v>
      </c>
      <c r="F281" s="4"/>
      <c r="G281" s="97" t="s">
        <v>451</v>
      </c>
    </row>
    <row r="282" spans="1:7" x14ac:dyDescent="0.35">
      <c r="A282" s="4"/>
      <c r="B282" s="10" t="s">
        <v>8</v>
      </c>
      <c r="C282" s="73" t="s">
        <v>299</v>
      </c>
      <c r="D282" s="49" t="s">
        <v>51</v>
      </c>
      <c r="E282" s="3">
        <v>5.2</v>
      </c>
      <c r="F282" s="4"/>
      <c r="G282" s="97" t="s">
        <v>451</v>
      </c>
    </row>
    <row r="283" spans="1:7" x14ac:dyDescent="0.35">
      <c r="A283" s="4"/>
      <c r="B283" s="10" t="s">
        <v>8</v>
      </c>
      <c r="C283" s="73" t="s">
        <v>299</v>
      </c>
      <c r="D283" s="49" t="s">
        <v>51</v>
      </c>
      <c r="E283" s="3">
        <v>4.9000000000000004</v>
      </c>
      <c r="F283" s="4"/>
      <c r="G283" s="97" t="s">
        <v>451</v>
      </c>
    </row>
    <row r="284" spans="1:7" x14ac:dyDescent="0.35">
      <c r="A284" s="4"/>
      <c r="B284" s="10" t="s">
        <v>8</v>
      </c>
      <c r="C284" s="73" t="s">
        <v>300</v>
      </c>
      <c r="D284" s="49" t="s">
        <v>51</v>
      </c>
      <c r="E284" s="3">
        <v>5.4</v>
      </c>
      <c r="F284" s="4"/>
      <c r="G284" s="97" t="s">
        <v>451</v>
      </c>
    </row>
    <row r="285" spans="1:7" x14ac:dyDescent="0.35">
      <c r="A285" s="4"/>
      <c r="B285" s="10" t="s">
        <v>8</v>
      </c>
      <c r="C285" s="73" t="s">
        <v>300</v>
      </c>
      <c r="D285" s="49" t="s">
        <v>51</v>
      </c>
      <c r="E285" s="3">
        <v>5.4</v>
      </c>
      <c r="F285" s="4"/>
      <c r="G285" s="97" t="s">
        <v>451</v>
      </c>
    </row>
    <row r="286" spans="1:7" x14ac:dyDescent="0.35">
      <c r="A286" s="4"/>
      <c r="B286" s="10" t="s">
        <v>8</v>
      </c>
      <c r="C286" s="73" t="s">
        <v>300</v>
      </c>
      <c r="D286" s="49" t="s">
        <v>51</v>
      </c>
      <c r="E286" s="3">
        <v>5.5</v>
      </c>
      <c r="F286" s="4"/>
      <c r="G286" s="97" t="s">
        <v>451</v>
      </c>
    </row>
    <row r="287" spans="1:7" x14ac:dyDescent="0.35">
      <c r="A287" s="4"/>
      <c r="B287" s="10" t="s">
        <v>8</v>
      </c>
      <c r="C287" s="73" t="s">
        <v>300</v>
      </c>
      <c r="D287" s="49" t="s">
        <v>51</v>
      </c>
      <c r="E287" s="3">
        <v>4.8</v>
      </c>
      <c r="F287" s="4"/>
      <c r="G287" s="97" t="s">
        <v>451</v>
      </c>
    </row>
    <row r="288" spans="1:7" x14ac:dyDescent="0.35">
      <c r="A288" s="4"/>
      <c r="B288" s="10" t="s">
        <v>8</v>
      </c>
      <c r="C288" s="73" t="s">
        <v>301</v>
      </c>
      <c r="D288" s="49" t="s">
        <v>51</v>
      </c>
      <c r="E288" s="3">
        <v>5.4</v>
      </c>
      <c r="F288" s="4"/>
      <c r="G288" s="97" t="s">
        <v>451</v>
      </c>
    </row>
    <row r="289" spans="1:7" x14ac:dyDescent="0.35">
      <c r="A289" s="4"/>
      <c r="B289" s="10" t="s">
        <v>8</v>
      </c>
      <c r="C289" s="73" t="s">
        <v>301</v>
      </c>
      <c r="D289" s="49" t="s">
        <v>51</v>
      </c>
      <c r="E289" s="3">
        <v>4.9000000000000004</v>
      </c>
      <c r="F289" s="4"/>
      <c r="G289" s="97" t="s">
        <v>451</v>
      </c>
    </row>
    <row r="290" spans="1:7" x14ac:dyDescent="0.35">
      <c r="A290" s="4"/>
      <c r="B290" s="10" t="s">
        <v>8</v>
      </c>
      <c r="C290" s="73" t="s">
        <v>301</v>
      </c>
      <c r="D290" s="49" t="s">
        <v>51</v>
      </c>
      <c r="E290" s="3">
        <v>4.8</v>
      </c>
      <c r="F290" s="4"/>
      <c r="G290" s="97" t="s">
        <v>451</v>
      </c>
    </row>
    <row r="291" spans="1:7" x14ac:dyDescent="0.35">
      <c r="A291" s="4"/>
      <c r="B291" s="10" t="s">
        <v>8</v>
      </c>
      <c r="C291" s="73" t="s">
        <v>302</v>
      </c>
      <c r="D291" s="49" t="s">
        <v>51</v>
      </c>
      <c r="E291" s="3">
        <v>5.2</v>
      </c>
      <c r="F291" s="4"/>
      <c r="G291" s="97" t="s">
        <v>451</v>
      </c>
    </row>
    <row r="292" spans="1:7" x14ac:dyDescent="0.35">
      <c r="A292" s="4"/>
      <c r="B292" s="10" t="s">
        <v>8</v>
      </c>
      <c r="C292" s="73" t="s">
        <v>302</v>
      </c>
      <c r="D292" s="49" t="s">
        <v>51</v>
      </c>
      <c r="E292" s="3">
        <v>5.3</v>
      </c>
      <c r="F292" s="4"/>
      <c r="G292" s="97" t="s">
        <v>451</v>
      </c>
    </row>
    <row r="293" spans="1:7" x14ac:dyDescent="0.35">
      <c r="A293" s="4"/>
      <c r="B293" s="10" t="s">
        <v>8</v>
      </c>
      <c r="C293" s="73" t="s">
        <v>302</v>
      </c>
      <c r="D293" s="49" t="s">
        <v>51</v>
      </c>
      <c r="E293" s="3">
        <v>5.2</v>
      </c>
      <c r="F293" s="4"/>
      <c r="G293" s="97" t="s">
        <v>451</v>
      </c>
    </row>
    <row r="294" spans="1:7" x14ac:dyDescent="0.35">
      <c r="A294" s="4"/>
      <c r="B294" s="10" t="s">
        <v>8</v>
      </c>
      <c r="C294" s="73" t="s">
        <v>303</v>
      </c>
      <c r="D294" s="49" t="s">
        <v>51</v>
      </c>
      <c r="E294" s="3">
        <v>5.5</v>
      </c>
      <c r="F294" s="4"/>
      <c r="G294" s="97" t="s">
        <v>451</v>
      </c>
    </row>
    <row r="295" spans="1:7" x14ac:dyDescent="0.35">
      <c r="A295" s="4"/>
      <c r="B295" s="10" t="s">
        <v>8</v>
      </c>
      <c r="C295" s="73" t="s">
        <v>303</v>
      </c>
      <c r="D295" s="49" t="s">
        <v>51</v>
      </c>
      <c r="E295" s="3">
        <v>5.3</v>
      </c>
      <c r="F295" s="4"/>
      <c r="G295" s="97" t="s">
        <v>451</v>
      </c>
    </row>
    <row r="296" spans="1:7" x14ac:dyDescent="0.35">
      <c r="A296" s="4"/>
      <c r="B296" s="10" t="s">
        <v>8</v>
      </c>
      <c r="C296" s="73" t="s">
        <v>303</v>
      </c>
      <c r="D296" s="49" t="s">
        <v>51</v>
      </c>
      <c r="E296" s="3">
        <v>5</v>
      </c>
      <c r="F296" s="4"/>
      <c r="G296" s="97" t="s">
        <v>451</v>
      </c>
    </row>
    <row r="297" spans="1:7" x14ac:dyDescent="0.35">
      <c r="A297" s="4"/>
      <c r="B297" s="10" t="s">
        <v>8</v>
      </c>
      <c r="C297" s="73" t="s">
        <v>304</v>
      </c>
      <c r="D297" s="49" t="s">
        <v>51</v>
      </c>
      <c r="E297" s="3">
        <v>4.9000000000000004</v>
      </c>
      <c r="F297" s="4"/>
      <c r="G297" s="97" t="s">
        <v>451</v>
      </c>
    </row>
    <row r="298" spans="1:7" x14ac:dyDescent="0.35">
      <c r="A298" s="4"/>
      <c r="B298" s="10" t="s">
        <v>8</v>
      </c>
      <c r="C298" s="73" t="s">
        <v>304</v>
      </c>
      <c r="D298" s="49" t="s">
        <v>51</v>
      </c>
      <c r="E298" s="3">
        <v>4.9000000000000004</v>
      </c>
      <c r="F298" s="4"/>
      <c r="G298" s="97" t="s">
        <v>451</v>
      </c>
    </row>
    <row r="299" spans="1:7" x14ac:dyDescent="0.35">
      <c r="A299" s="4"/>
      <c r="B299" s="10" t="s">
        <v>8</v>
      </c>
      <c r="C299" s="73" t="s">
        <v>304</v>
      </c>
      <c r="D299" s="49" t="s">
        <v>51</v>
      </c>
      <c r="E299" s="3">
        <v>5.7</v>
      </c>
      <c r="F299" s="4"/>
      <c r="G299" s="97" t="s">
        <v>451</v>
      </c>
    </row>
    <row r="300" spans="1:7" x14ac:dyDescent="0.35">
      <c r="A300" s="4"/>
      <c r="B300" s="10" t="s">
        <v>8</v>
      </c>
      <c r="C300" s="73" t="s">
        <v>305</v>
      </c>
      <c r="D300" s="49" t="s">
        <v>51</v>
      </c>
      <c r="E300" s="3">
        <v>5.2</v>
      </c>
      <c r="F300" s="4"/>
      <c r="G300" s="97" t="s">
        <v>451</v>
      </c>
    </row>
    <row r="301" spans="1:7" x14ac:dyDescent="0.35">
      <c r="A301" s="4"/>
      <c r="B301" s="10" t="s">
        <v>8</v>
      </c>
      <c r="C301" s="73" t="s">
        <v>305</v>
      </c>
      <c r="D301" s="49" t="s">
        <v>51</v>
      </c>
      <c r="E301" s="3">
        <v>5.3</v>
      </c>
      <c r="F301" s="4"/>
      <c r="G301" s="97" t="s">
        <v>451</v>
      </c>
    </row>
    <row r="302" spans="1:7" x14ac:dyDescent="0.35">
      <c r="A302" s="4"/>
      <c r="B302" s="10" t="s">
        <v>8</v>
      </c>
      <c r="C302" s="73" t="s">
        <v>305</v>
      </c>
      <c r="D302" s="49" t="s">
        <v>51</v>
      </c>
      <c r="E302" s="3">
        <v>4.9000000000000004</v>
      </c>
      <c r="F302" s="4"/>
      <c r="G302" s="97" t="s">
        <v>451</v>
      </c>
    </row>
    <row r="303" spans="1:7" x14ac:dyDescent="0.35">
      <c r="A303" s="4"/>
      <c r="B303" s="4"/>
      <c r="C303" s="13"/>
      <c r="D303" s="13"/>
      <c r="E303" s="13"/>
      <c r="F303" s="4"/>
    </row>
    <row r="304" spans="1:7" x14ac:dyDescent="0.35">
      <c r="A304" s="4"/>
      <c r="B304" s="12" t="s">
        <v>7</v>
      </c>
      <c r="C304" s="55" t="s">
        <v>0</v>
      </c>
      <c r="D304" s="49" t="s">
        <v>52</v>
      </c>
      <c r="E304" s="56">
        <f>MIN(E3:E152)</f>
        <v>3.7</v>
      </c>
      <c r="F304" s="4"/>
    </row>
    <row r="305" spans="1:6" x14ac:dyDescent="0.35">
      <c r="A305" s="4"/>
      <c r="B305" s="12" t="s">
        <v>7</v>
      </c>
      <c r="C305" s="64">
        <v>0.05</v>
      </c>
      <c r="D305" s="49" t="s">
        <v>52</v>
      </c>
      <c r="E305" s="56">
        <f>PERCENTILE(E3:E152,0.05)</f>
        <v>3.9</v>
      </c>
      <c r="F305" s="4"/>
    </row>
    <row r="306" spans="1:6" x14ac:dyDescent="0.35">
      <c r="A306" s="4"/>
      <c r="B306" s="12" t="s">
        <v>7</v>
      </c>
      <c r="C306" s="64">
        <v>0.95</v>
      </c>
      <c r="D306" s="49" t="s">
        <v>52</v>
      </c>
      <c r="E306" s="56">
        <f>PERCENTILE(E3:E152,0.95)</f>
        <v>5</v>
      </c>
      <c r="F306" s="4"/>
    </row>
    <row r="307" spans="1:6" x14ac:dyDescent="0.35">
      <c r="A307" s="4"/>
      <c r="B307" s="12" t="s">
        <v>7</v>
      </c>
      <c r="C307" s="55" t="s">
        <v>3</v>
      </c>
      <c r="D307" s="49" t="s">
        <v>52</v>
      </c>
      <c r="E307" s="56">
        <f>MAX(E3:E152)</f>
        <v>5.6</v>
      </c>
      <c r="F307" s="4"/>
    </row>
    <row r="308" spans="1:6" x14ac:dyDescent="0.35">
      <c r="A308" s="4"/>
      <c r="B308" s="12" t="s">
        <v>7</v>
      </c>
      <c r="C308" s="55" t="s">
        <v>34</v>
      </c>
      <c r="D308" s="49" t="s">
        <v>52</v>
      </c>
      <c r="E308" s="56">
        <f>AVERAGE(E3:E152)</f>
        <v>4.4086666666666687</v>
      </c>
      <c r="F308" s="4"/>
    </row>
    <row r="309" spans="1:6" x14ac:dyDescent="0.35">
      <c r="A309" s="4"/>
      <c r="B309" s="12" t="s">
        <v>7</v>
      </c>
      <c r="C309" s="55" t="s">
        <v>54</v>
      </c>
      <c r="D309" s="49" t="s">
        <v>52</v>
      </c>
      <c r="E309" s="56">
        <f>STDEVA(E3:E152)</f>
        <v>0.36489157471437883</v>
      </c>
      <c r="F309" s="4"/>
    </row>
    <row r="310" spans="1:6" x14ac:dyDescent="0.35">
      <c r="A310" s="4"/>
      <c r="B310" s="11" t="s">
        <v>8</v>
      </c>
      <c r="C310" s="55" t="s">
        <v>0</v>
      </c>
      <c r="D310" s="49" t="s">
        <v>52</v>
      </c>
      <c r="E310" s="57">
        <f>MIN(E153:E302)</f>
        <v>4.0999999999999996</v>
      </c>
      <c r="F310" s="4"/>
    </row>
    <row r="311" spans="1:6" x14ac:dyDescent="0.35">
      <c r="A311" s="4"/>
      <c r="B311" s="11" t="s">
        <v>8</v>
      </c>
      <c r="C311" s="64">
        <v>0.05</v>
      </c>
      <c r="D311" s="49" t="s">
        <v>52</v>
      </c>
      <c r="E311" s="57">
        <f>PERCENTILE(E153:E302,0.05)</f>
        <v>4.3</v>
      </c>
      <c r="F311" s="4"/>
    </row>
    <row r="312" spans="1:6" x14ac:dyDescent="0.35">
      <c r="A312" s="4"/>
      <c r="B312" s="11" t="s">
        <v>8</v>
      </c>
      <c r="C312" s="64">
        <v>0.95</v>
      </c>
      <c r="D312" s="49" t="s">
        <v>52</v>
      </c>
      <c r="E312" s="57">
        <f>PERCENTILE(E153:E302,0.95)</f>
        <v>5.7</v>
      </c>
      <c r="F312" s="4"/>
    </row>
    <row r="313" spans="1:6" x14ac:dyDescent="0.35">
      <c r="A313" s="4"/>
      <c r="B313" s="11" t="s">
        <v>8</v>
      </c>
      <c r="C313" s="55" t="s">
        <v>3</v>
      </c>
      <c r="D313" s="49" t="s">
        <v>52</v>
      </c>
      <c r="E313" s="57">
        <f>MAX(E153:E302)</f>
        <v>6.2</v>
      </c>
      <c r="F313" s="4"/>
    </row>
    <row r="314" spans="1:6" x14ac:dyDescent="0.35">
      <c r="A314" s="4"/>
      <c r="B314" s="11" t="s">
        <v>8</v>
      </c>
      <c r="C314" s="55" t="s">
        <v>34</v>
      </c>
      <c r="D314" s="49" t="s">
        <v>52</v>
      </c>
      <c r="E314" s="57">
        <f>AVERAGE(E153:E302)</f>
        <v>4.9339999999999975</v>
      </c>
      <c r="F314" s="4"/>
    </row>
    <row r="315" spans="1:6" x14ac:dyDescent="0.35">
      <c r="A315" s="4"/>
      <c r="B315" s="11" t="s">
        <v>8</v>
      </c>
      <c r="C315" s="55" t="s">
        <v>54</v>
      </c>
      <c r="D315" s="49" t="s">
        <v>52</v>
      </c>
      <c r="E315" s="57">
        <f>STDEVA(E153:E302)</f>
        <v>0.41479840660350342</v>
      </c>
      <c r="F315" s="4"/>
    </row>
    <row r="316" spans="1:6" x14ac:dyDescent="0.35">
      <c r="A316" s="4"/>
      <c r="B316" s="4"/>
      <c r="C316" s="13"/>
      <c r="D316" s="13"/>
      <c r="E316" s="58"/>
      <c r="F316" s="4"/>
    </row>
    <row r="317" spans="1:6" x14ac:dyDescent="0.35">
      <c r="A317" s="4"/>
      <c r="B317" s="12" t="s">
        <v>7</v>
      </c>
      <c r="C317" s="55" t="s">
        <v>0</v>
      </c>
      <c r="D317" s="65" t="s">
        <v>50</v>
      </c>
      <c r="E317" s="60">
        <f>MIN(E3:E77)</f>
        <v>3.7</v>
      </c>
      <c r="F317" s="4"/>
    </row>
    <row r="318" spans="1:6" x14ac:dyDescent="0.35">
      <c r="A318" s="4"/>
      <c r="B318" s="12" t="s">
        <v>7</v>
      </c>
      <c r="C318" s="64">
        <v>0.05</v>
      </c>
      <c r="D318" s="65" t="s">
        <v>50</v>
      </c>
      <c r="E318" s="60">
        <f>PERCENTILE(E3:E77,0.05)</f>
        <v>3.97</v>
      </c>
      <c r="F318" s="4"/>
    </row>
    <row r="319" spans="1:6" x14ac:dyDescent="0.35">
      <c r="A319" s="4"/>
      <c r="B319" s="12" t="s">
        <v>7</v>
      </c>
      <c r="C319" s="64">
        <v>0.95</v>
      </c>
      <c r="D319" s="65" t="s">
        <v>50</v>
      </c>
      <c r="E319" s="60">
        <f>PERCENTILE(E3:E77,0.95)</f>
        <v>4.9000000000000004</v>
      </c>
      <c r="F319" s="4"/>
    </row>
    <row r="320" spans="1:6" x14ac:dyDescent="0.35">
      <c r="A320" s="4"/>
      <c r="B320" s="12" t="s">
        <v>7</v>
      </c>
      <c r="C320" s="55" t="s">
        <v>3</v>
      </c>
      <c r="D320" s="65" t="s">
        <v>50</v>
      </c>
      <c r="E320" s="60">
        <f>MAX(E3:E77)</f>
        <v>5.0999999999999996</v>
      </c>
      <c r="F320" s="4"/>
    </row>
    <row r="321" spans="1:6" x14ac:dyDescent="0.35">
      <c r="A321" s="4"/>
      <c r="B321" s="12" t="s">
        <v>7</v>
      </c>
      <c r="C321" s="55" t="s">
        <v>34</v>
      </c>
      <c r="D321" s="65" t="s">
        <v>50</v>
      </c>
      <c r="E321" s="60">
        <f>AVERAGE(E3:E77)</f>
        <v>4.4333333333333345</v>
      </c>
      <c r="F321" s="4"/>
    </row>
    <row r="322" spans="1:6" x14ac:dyDescent="0.35">
      <c r="A322" s="4"/>
      <c r="B322" s="12" t="s">
        <v>7</v>
      </c>
      <c r="C322" s="55" t="s">
        <v>54</v>
      </c>
      <c r="D322" s="65" t="s">
        <v>50</v>
      </c>
      <c r="E322" s="60">
        <f>STDEVA(E3:E77)</f>
        <v>0.30417515106024445</v>
      </c>
      <c r="F322" s="4"/>
    </row>
    <row r="323" spans="1:6" x14ac:dyDescent="0.35">
      <c r="A323" s="4"/>
      <c r="B323" s="11" t="s">
        <v>8</v>
      </c>
      <c r="C323" s="55" t="s">
        <v>0</v>
      </c>
      <c r="D323" s="65" t="s">
        <v>50</v>
      </c>
      <c r="E323" s="61">
        <f>MIN(E153:E227)</f>
        <v>4.0999999999999996</v>
      </c>
      <c r="F323" s="4"/>
    </row>
    <row r="324" spans="1:6" x14ac:dyDescent="0.35">
      <c r="A324" s="4"/>
      <c r="B324" s="11" t="s">
        <v>8</v>
      </c>
      <c r="C324" s="64">
        <v>0.05</v>
      </c>
      <c r="D324" s="65" t="s">
        <v>50</v>
      </c>
      <c r="E324" s="61">
        <f>PERCENTILE(E153:E227,0.05)</f>
        <v>4.3</v>
      </c>
      <c r="F324" s="4"/>
    </row>
    <row r="325" spans="1:6" x14ac:dyDescent="0.35">
      <c r="A325" s="4"/>
      <c r="B325" s="11" t="s">
        <v>8</v>
      </c>
      <c r="C325" s="64">
        <v>0.95</v>
      </c>
      <c r="D325" s="65" t="s">
        <v>50</v>
      </c>
      <c r="E325" s="61">
        <f>PERCENTILE(E153:E227,0.95)</f>
        <v>5.2</v>
      </c>
      <c r="F325" s="4"/>
    </row>
    <row r="326" spans="1:6" x14ac:dyDescent="0.35">
      <c r="A326" s="4"/>
      <c r="B326" s="11" t="s">
        <v>8</v>
      </c>
      <c r="C326" s="55" t="s">
        <v>3</v>
      </c>
      <c r="D326" s="65" t="s">
        <v>50</v>
      </c>
      <c r="E326" s="61">
        <f>MAX(E153:E227)</f>
        <v>5.2</v>
      </c>
      <c r="F326" s="4"/>
    </row>
    <row r="327" spans="1:6" x14ac:dyDescent="0.35">
      <c r="A327" s="4"/>
      <c r="B327" s="11" t="s">
        <v>8</v>
      </c>
      <c r="C327" s="55" t="s">
        <v>34</v>
      </c>
      <c r="D327" s="65" t="s">
        <v>50</v>
      </c>
      <c r="E327" s="61">
        <f>AVERAGE(E153:E227)</f>
        <v>4.7346666666666675</v>
      </c>
      <c r="F327" s="4"/>
    </row>
    <row r="328" spans="1:6" x14ac:dyDescent="0.35">
      <c r="A328" s="4"/>
      <c r="B328" s="11" t="s">
        <v>8</v>
      </c>
      <c r="C328" s="55" t="s">
        <v>54</v>
      </c>
      <c r="D328" s="65" t="s">
        <v>50</v>
      </c>
      <c r="E328" s="61">
        <f>STDEVA(E153:E227)</f>
        <v>0.29977168489212447</v>
      </c>
      <c r="F328" s="4"/>
    </row>
    <row r="329" spans="1:6" x14ac:dyDescent="0.35">
      <c r="A329" s="4"/>
      <c r="B329" s="4"/>
      <c r="C329" s="13"/>
      <c r="D329" s="13"/>
      <c r="E329" s="13"/>
      <c r="F329" s="4"/>
    </row>
    <row r="330" spans="1:6" x14ac:dyDescent="0.35">
      <c r="A330" s="4"/>
      <c r="B330" s="12" t="s">
        <v>7</v>
      </c>
      <c r="C330" s="55" t="s">
        <v>0</v>
      </c>
      <c r="D330" s="66" t="s">
        <v>51</v>
      </c>
      <c r="E330" s="62">
        <f>MIN(E78:E152)</f>
        <v>3.8</v>
      </c>
      <c r="F330" s="4"/>
    </row>
    <row r="331" spans="1:6" x14ac:dyDescent="0.35">
      <c r="A331" s="4"/>
      <c r="B331" s="12" t="s">
        <v>7</v>
      </c>
      <c r="C331" s="64">
        <v>0.05</v>
      </c>
      <c r="D331" s="66" t="s">
        <v>51</v>
      </c>
      <c r="E331" s="62">
        <f>PERCENTILE(E78:E152,0.05)</f>
        <v>3.9</v>
      </c>
      <c r="F331" s="4"/>
    </row>
    <row r="332" spans="1:6" x14ac:dyDescent="0.35">
      <c r="A332" s="4"/>
      <c r="B332" s="12" t="s">
        <v>7</v>
      </c>
      <c r="C332" s="64">
        <v>0.95</v>
      </c>
      <c r="D332" s="66" t="s">
        <v>51</v>
      </c>
      <c r="E332" s="62">
        <f>PERCENTILE(E78:E152,0.95)</f>
        <v>5.4</v>
      </c>
      <c r="F332" s="4"/>
    </row>
    <row r="333" spans="1:6" x14ac:dyDescent="0.35">
      <c r="A333" s="4"/>
      <c r="B333" s="12" t="s">
        <v>7</v>
      </c>
      <c r="C333" s="55" t="s">
        <v>3</v>
      </c>
      <c r="D333" s="66" t="s">
        <v>51</v>
      </c>
      <c r="E333" s="62">
        <f>MAX(E78:E152)</f>
        <v>5.6</v>
      </c>
      <c r="F333" s="4"/>
    </row>
    <row r="334" spans="1:6" x14ac:dyDescent="0.35">
      <c r="A334" s="4"/>
      <c r="B334" s="12" t="s">
        <v>7</v>
      </c>
      <c r="C334" s="55" t="s">
        <v>34</v>
      </c>
      <c r="D334" s="66" t="s">
        <v>51</v>
      </c>
      <c r="E334" s="62">
        <f>AVERAGE(E78:E152)</f>
        <v>4.3839999999999986</v>
      </c>
      <c r="F334" s="4"/>
    </row>
    <row r="335" spans="1:6" x14ac:dyDescent="0.35">
      <c r="A335" s="4"/>
      <c r="B335" s="12" t="s">
        <v>7</v>
      </c>
      <c r="C335" s="55" t="s">
        <v>54</v>
      </c>
      <c r="D335" s="66" t="s">
        <v>51</v>
      </c>
      <c r="E335" s="62">
        <f>STDEVA(E78:E152)</f>
        <v>0.41753459154318595</v>
      </c>
      <c r="F335" s="4"/>
    </row>
    <row r="336" spans="1:6" x14ac:dyDescent="0.35">
      <c r="A336" s="4"/>
      <c r="B336" s="11" t="s">
        <v>8</v>
      </c>
      <c r="C336" s="55" t="s">
        <v>0</v>
      </c>
      <c r="D336" s="66" t="s">
        <v>51</v>
      </c>
      <c r="E336" s="63">
        <f>MIN(E228:E302)</f>
        <v>4.2</v>
      </c>
      <c r="F336" s="4"/>
    </row>
    <row r="337" spans="1:6" x14ac:dyDescent="0.35">
      <c r="A337" s="4"/>
      <c r="B337" s="11" t="s">
        <v>8</v>
      </c>
      <c r="C337" s="64">
        <v>0.05</v>
      </c>
      <c r="D337" s="66" t="s">
        <v>51</v>
      </c>
      <c r="E337" s="63">
        <f>PERCENTILE(E228:E302,0.05)</f>
        <v>4.5</v>
      </c>
      <c r="F337" s="4"/>
    </row>
    <row r="338" spans="1:6" x14ac:dyDescent="0.35">
      <c r="A338" s="4"/>
      <c r="B338" s="11" t="s">
        <v>8</v>
      </c>
      <c r="C338" s="64">
        <v>0.95</v>
      </c>
      <c r="D338" s="66" t="s">
        <v>51</v>
      </c>
      <c r="E338" s="63">
        <f>PERCENTILE(E228:E302,0.95)</f>
        <v>5.9</v>
      </c>
      <c r="F338" s="4"/>
    </row>
    <row r="339" spans="1:6" x14ac:dyDescent="0.35">
      <c r="A339" s="4"/>
      <c r="B339" s="11" t="s">
        <v>8</v>
      </c>
      <c r="C339" s="55" t="s">
        <v>3</v>
      </c>
      <c r="D339" s="66" t="s">
        <v>51</v>
      </c>
      <c r="E339" s="63">
        <f>MAX(E228:E302)</f>
        <v>6.2</v>
      </c>
      <c r="F339" s="4"/>
    </row>
    <row r="340" spans="1:6" x14ac:dyDescent="0.35">
      <c r="A340" s="4"/>
      <c r="B340" s="11" t="s">
        <v>8</v>
      </c>
      <c r="C340" s="55" t="s">
        <v>34</v>
      </c>
      <c r="D340" s="66" t="s">
        <v>51</v>
      </c>
      <c r="E340" s="63">
        <f>AVERAGE(E228:E302)</f>
        <v>5.133333333333332</v>
      </c>
      <c r="F340" s="4"/>
    </row>
    <row r="341" spans="1:6" x14ac:dyDescent="0.35">
      <c r="A341" s="4"/>
      <c r="B341" s="11" t="s">
        <v>8</v>
      </c>
      <c r="C341" s="55" t="s">
        <v>54</v>
      </c>
      <c r="D341" s="66" t="s">
        <v>51</v>
      </c>
      <c r="E341" s="63">
        <f>STDEVA(E228:E302)</f>
        <v>0.41956648583512501</v>
      </c>
      <c r="F341" s="4"/>
    </row>
    <row r="342" spans="1:6" x14ac:dyDescent="0.35">
      <c r="A342" s="4"/>
      <c r="B342" s="4"/>
      <c r="C342" s="13"/>
      <c r="D342" s="13"/>
      <c r="E342" s="13"/>
      <c r="F342" s="4"/>
    </row>
    <row r="343" spans="1:6" x14ac:dyDescent="0.35">
      <c r="A343" s="4"/>
      <c r="B343" s="12" t="s">
        <v>7</v>
      </c>
      <c r="C343" s="55" t="s">
        <v>0</v>
      </c>
      <c r="D343" s="65" t="s">
        <v>50</v>
      </c>
      <c r="E343" s="60">
        <f>MIN(E3:E77)</f>
        <v>3.7</v>
      </c>
      <c r="F343" s="4"/>
    </row>
    <row r="344" spans="1:6" x14ac:dyDescent="0.35">
      <c r="A344" s="4"/>
      <c r="B344" s="12" t="s">
        <v>7</v>
      </c>
      <c r="C344" s="64">
        <v>0.05</v>
      </c>
      <c r="D344" s="65" t="s">
        <v>50</v>
      </c>
      <c r="E344" s="60">
        <f>PERCENTILE(E3:E77,0.05)</f>
        <v>3.97</v>
      </c>
      <c r="F344" s="4"/>
    </row>
    <row r="345" spans="1:6" x14ac:dyDescent="0.35">
      <c r="A345" s="4"/>
      <c r="B345" s="12" t="s">
        <v>7</v>
      </c>
      <c r="C345" s="64">
        <v>0.95</v>
      </c>
      <c r="D345" s="65" t="s">
        <v>50</v>
      </c>
      <c r="E345" s="60">
        <f>PERCENTILE(E3:E77,0.95)</f>
        <v>4.9000000000000004</v>
      </c>
      <c r="F345" s="4"/>
    </row>
    <row r="346" spans="1:6" x14ac:dyDescent="0.35">
      <c r="A346" s="4"/>
      <c r="B346" s="12" t="s">
        <v>7</v>
      </c>
      <c r="C346" s="55" t="s">
        <v>3</v>
      </c>
      <c r="D346" s="65" t="s">
        <v>50</v>
      </c>
      <c r="E346" s="60">
        <f>MAX(E3:E77)</f>
        <v>5.0999999999999996</v>
      </c>
      <c r="F346" s="4"/>
    </row>
    <row r="347" spans="1:6" x14ac:dyDescent="0.35">
      <c r="A347" s="4"/>
      <c r="B347" s="12" t="s">
        <v>7</v>
      </c>
      <c r="C347" s="55" t="s">
        <v>34</v>
      </c>
      <c r="D347" s="65" t="s">
        <v>50</v>
      </c>
      <c r="E347" s="60">
        <f>AVERAGE(E3:E77)</f>
        <v>4.4333333333333345</v>
      </c>
      <c r="F347" s="4"/>
    </row>
    <row r="348" spans="1:6" x14ac:dyDescent="0.35">
      <c r="A348" s="4"/>
      <c r="B348" s="12" t="s">
        <v>7</v>
      </c>
      <c r="C348" s="55" t="s">
        <v>54</v>
      </c>
      <c r="D348" s="65" t="s">
        <v>50</v>
      </c>
      <c r="E348" s="60">
        <f>STDEVA(E3:E77)</f>
        <v>0.30417515106024445</v>
      </c>
      <c r="F348" s="4"/>
    </row>
    <row r="349" spans="1:6" x14ac:dyDescent="0.35">
      <c r="A349" s="4"/>
      <c r="B349" s="12" t="s">
        <v>7</v>
      </c>
      <c r="C349" s="55" t="s">
        <v>0</v>
      </c>
      <c r="D349" s="66" t="s">
        <v>51</v>
      </c>
      <c r="E349" s="62">
        <f>MIN(E78:E152)</f>
        <v>3.8</v>
      </c>
      <c r="F349" s="4"/>
    </row>
    <row r="350" spans="1:6" x14ac:dyDescent="0.35">
      <c r="A350" s="4"/>
      <c r="B350" s="12" t="s">
        <v>7</v>
      </c>
      <c r="C350" s="64">
        <v>0.05</v>
      </c>
      <c r="D350" s="66" t="s">
        <v>51</v>
      </c>
      <c r="E350" s="62">
        <f>PERCENTILE(E78:E152,0.05)</f>
        <v>3.9</v>
      </c>
      <c r="F350" s="4"/>
    </row>
    <row r="351" spans="1:6" x14ac:dyDescent="0.35">
      <c r="A351" s="4"/>
      <c r="B351" s="12" t="s">
        <v>7</v>
      </c>
      <c r="C351" s="64">
        <v>0.95</v>
      </c>
      <c r="D351" s="66" t="s">
        <v>51</v>
      </c>
      <c r="E351" s="62">
        <f>PERCENTILE(E78:E152,0.95)</f>
        <v>5.4</v>
      </c>
      <c r="F351" s="4"/>
    </row>
    <row r="352" spans="1:6" x14ac:dyDescent="0.35">
      <c r="A352" s="4"/>
      <c r="B352" s="12" t="s">
        <v>7</v>
      </c>
      <c r="C352" s="55" t="s">
        <v>3</v>
      </c>
      <c r="D352" s="66" t="s">
        <v>51</v>
      </c>
      <c r="E352" s="62">
        <f>MAX(E78:E152)</f>
        <v>5.6</v>
      </c>
      <c r="F352" s="4"/>
    </row>
    <row r="353" spans="1:6" x14ac:dyDescent="0.35">
      <c r="A353" s="4"/>
      <c r="B353" s="12" t="s">
        <v>7</v>
      </c>
      <c r="C353" s="55" t="s">
        <v>34</v>
      </c>
      <c r="D353" s="66" t="s">
        <v>51</v>
      </c>
      <c r="E353" s="62">
        <f>AVERAGE(E78:E152)</f>
        <v>4.3839999999999986</v>
      </c>
      <c r="F353" s="4"/>
    </row>
    <row r="354" spans="1:6" x14ac:dyDescent="0.35">
      <c r="A354" s="4"/>
      <c r="B354" s="12" t="s">
        <v>7</v>
      </c>
      <c r="C354" s="55" t="s">
        <v>54</v>
      </c>
      <c r="D354" s="66" t="s">
        <v>51</v>
      </c>
      <c r="E354" s="62">
        <f>STDEVA(E78:E152)</f>
        <v>0.41753459154318595</v>
      </c>
      <c r="F354" s="4"/>
    </row>
    <row r="355" spans="1:6" x14ac:dyDescent="0.35">
      <c r="A355" s="4"/>
      <c r="B355" s="4"/>
      <c r="C355" s="13"/>
      <c r="D355" s="13"/>
      <c r="E355" s="13"/>
      <c r="F355" s="4"/>
    </row>
    <row r="356" spans="1:6" x14ac:dyDescent="0.35">
      <c r="A356" s="4"/>
      <c r="B356" s="11" t="s">
        <v>8</v>
      </c>
      <c r="C356" s="55" t="s">
        <v>0</v>
      </c>
      <c r="D356" s="65" t="s">
        <v>50</v>
      </c>
      <c r="E356" s="61">
        <f>MIN(E153:E227)</f>
        <v>4.0999999999999996</v>
      </c>
      <c r="F356" s="4"/>
    </row>
    <row r="357" spans="1:6" x14ac:dyDescent="0.35">
      <c r="A357" s="4"/>
      <c r="B357" s="11" t="s">
        <v>8</v>
      </c>
      <c r="C357" s="64">
        <v>0.05</v>
      </c>
      <c r="D357" s="65" t="s">
        <v>50</v>
      </c>
      <c r="E357" s="61">
        <f>PERCENTILE(E153:E227,0.05)</f>
        <v>4.3</v>
      </c>
      <c r="F357" s="4"/>
    </row>
    <row r="358" spans="1:6" x14ac:dyDescent="0.35">
      <c r="A358" s="4"/>
      <c r="B358" s="11" t="s">
        <v>8</v>
      </c>
      <c r="C358" s="64">
        <v>0.95</v>
      </c>
      <c r="D358" s="65" t="s">
        <v>50</v>
      </c>
      <c r="E358" s="61">
        <f>PERCENTILE(E153:E227,0.95)</f>
        <v>5.2</v>
      </c>
      <c r="F358" s="4"/>
    </row>
    <row r="359" spans="1:6" x14ac:dyDescent="0.35">
      <c r="A359" s="4"/>
      <c r="B359" s="11" t="s">
        <v>8</v>
      </c>
      <c r="C359" s="55" t="s">
        <v>3</v>
      </c>
      <c r="D359" s="65" t="s">
        <v>50</v>
      </c>
      <c r="E359" s="61">
        <f>MAX(E153:E227)</f>
        <v>5.2</v>
      </c>
      <c r="F359" s="4"/>
    </row>
    <row r="360" spans="1:6" x14ac:dyDescent="0.35">
      <c r="A360" s="4"/>
      <c r="B360" s="11" t="s">
        <v>8</v>
      </c>
      <c r="C360" s="55" t="s">
        <v>34</v>
      </c>
      <c r="D360" s="65" t="s">
        <v>50</v>
      </c>
      <c r="E360" s="61">
        <f>AVERAGE(E153:E227)</f>
        <v>4.7346666666666675</v>
      </c>
      <c r="F360" s="4"/>
    </row>
    <row r="361" spans="1:6" x14ac:dyDescent="0.35">
      <c r="A361" s="4"/>
      <c r="B361" s="11" t="s">
        <v>8</v>
      </c>
      <c r="C361" s="55" t="s">
        <v>54</v>
      </c>
      <c r="D361" s="65" t="s">
        <v>50</v>
      </c>
      <c r="E361" s="61">
        <f>STDEVA(E153:E227)</f>
        <v>0.29977168489212447</v>
      </c>
      <c r="F361" s="4"/>
    </row>
    <row r="362" spans="1:6" x14ac:dyDescent="0.35">
      <c r="A362" s="4"/>
      <c r="B362" s="11" t="s">
        <v>8</v>
      </c>
      <c r="C362" s="55" t="s">
        <v>0</v>
      </c>
      <c r="D362" s="66" t="s">
        <v>51</v>
      </c>
      <c r="E362" s="63">
        <f>MIN(E228:E302)</f>
        <v>4.2</v>
      </c>
      <c r="F362" s="4"/>
    </row>
    <row r="363" spans="1:6" x14ac:dyDescent="0.35">
      <c r="A363" s="4"/>
      <c r="B363" s="11" t="s">
        <v>8</v>
      </c>
      <c r="C363" s="64">
        <v>0.05</v>
      </c>
      <c r="D363" s="66" t="s">
        <v>51</v>
      </c>
      <c r="E363" s="63">
        <f>PERCENTILE(E228:E302,0.05)</f>
        <v>4.5</v>
      </c>
      <c r="F363" s="4"/>
    </row>
    <row r="364" spans="1:6" x14ac:dyDescent="0.35">
      <c r="A364" s="4"/>
      <c r="B364" s="11" t="s">
        <v>8</v>
      </c>
      <c r="C364" s="64">
        <v>0.95</v>
      </c>
      <c r="D364" s="66" t="s">
        <v>51</v>
      </c>
      <c r="E364" s="63">
        <f>PERCENTILE(E228:E302,0.95)</f>
        <v>5.9</v>
      </c>
      <c r="F364" s="4"/>
    </row>
    <row r="365" spans="1:6" x14ac:dyDescent="0.35">
      <c r="A365" s="4"/>
      <c r="B365" s="11" t="s">
        <v>8</v>
      </c>
      <c r="C365" s="55" t="s">
        <v>3</v>
      </c>
      <c r="D365" s="66" t="s">
        <v>51</v>
      </c>
      <c r="E365" s="63">
        <f>MAX(E228:E302)</f>
        <v>6.2</v>
      </c>
      <c r="F365" s="4"/>
    </row>
    <row r="366" spans="1:6" x14ac:dyDescent="0.35">
      <c r="A366" s="4"/>
      <c r="B366" s="11" t="s">
        <v>8</v>
      </c>
      <c r="C366" s="55" t="s">
        <v>34</v>
      </c>
      <c r="D366" s="66" t="s">
        <v>51</v>
      </c>
      <c r="E366" s="63">
        <f>AVERAGE(E228:E302)</f>
        <v>5.133333333333332</v>
      </c>
      <c r="F366" s="4"/>
    </row>
    <row r="367" spans="1:6" x14ac:dyDescent="0.35">
      <c r="A367" s="4"/>
      <c r="B367" s="11" t="s">
        <v>8</v>
      </c>
      <c r="C367" s="55" t="s">
        <v>54</v>
      </c>
      <c r="D367" s="66" t="s">
        <v>51</v>
      </c>
      <c r="E367" s="63">
        <f>STDEVA(E228:E302)</f>
        <v>0.41956648583512501</v>
      </c>
      <c r="F367" s="4"/>
    </row>
    <row r="368" spans="1:6" x14ac:dyDescent="0.35">
      <c r="A368" s="4"/>
      <c r="B368" s="4"/>
      <c r="C368" s="13"/>
      <c r="D368" s="13"/>
      <c r="E368" s="13"/>
      <c r="F368" s="4"/>
    </row>
    <row r="370" spans="2:21" ht="16.5" x14ac:dyDescent="0.35">
      <c r="B370" s="115" t="s">
        <v>431</v>
      </c>
    </row>
    <row r="373" spans="2:21" ht="31" x14ac:dyDescent="0.35">
      <c r="B373" s="78" t="s">
        <v>430</v>
      </c>
      <c r="C373" s="130" t="s">
        <v>439</v>
      </c>
      <c r="D373" s="130" t="s">
        <v>440</v>
      </c>
      <c r="E373" s="130" t="s">
        <v>441</v>
      </c>
      <c r="F373" s="130" t="s">
        <v>442</v>
      </c>
      <c r="G373" s="130" t="s">
        <v>371</v>
      </c>
      <c r="H373" s="192" t="s">
        <v>466</v>
      </c>
      <c r="I373" s="130"/>
      <c r="J373" s="2"/>
      <c r="K373" s="97"/>
      <c r="L373" s="97"/>
      <c r="M373" s="97"/>
      <c r="N373" s="167"/>
      <c r="O373" s="167"/>
      <c r="P373" s="167"/>
      <c r="Q373" s="167"/>
      <c r="R373" s="167"/>
      <c r="S373" s="167"/>
      <c r="T373" s="167"/>
      <c r="U373" s="167"/>
    </row>
    <row r="374" spans="2:21" x14ac:dyDescent="0.35">
      <c r="B374" s="130" t="s">
        <v>435</v>
      </c>
      <c r="C374" s="149">
        <v>6546.4065333333328</v>
      </c>
      <c r="D374" s="150">
        <v>1</v>
      </c>
      <c r="E374" s="149">
        <v>6546.4065333333328</v>
      </c>
      <c r="F374" s="151">
        <v>49151.185416666776</v>
      </c>
      <c r="G374" s="152">
        <v>0</v>
      </c>
      <c r="H374" s="160">
        <f>40*G374</f>
        <v>0</v>
      </c>
      <c r="I374" s="130"/>
      <c r="J374" s="189"/>
      <c r="K374" s="97"/>
      <c r="L374" s="97"/>
      <c r="M374" s="97"/>
      <c r="N374" s="167"/>
      <c r="O374" s="154" t="s">
        <v>50</v>
      </c>
      <c r="P374" s="154" t="s">
        <v>7</v>
      </c>
      <c r="Q374" s="156"/>
      <c r="R374" s="152">
        <v>1.0013265460240284E-5</v>
      </c>
      <c r="S374" s="156">
        <v>0.84130995515133988</v>
      </c>
      <c r="T374" s="152">
        <v>7.7145961147051523E-6</v>
      </c>
      <c r="U374" s="167"/>
    </row>
    <row r="375" spans="2:21" x14ac:dyDescent="0.35">
      <c r="B375" s="130" t="s">
        <v>436</v>
      </c>
      <c r="C375" s="149">
        <v>2.2881333333333354</v>
      </c>
      <c r="D375" s="150">
        <v>1</v>
      </c>
      <c r="E375" s="149">
        <v>2.2881333333333354</v>
      </c>
      <c r="F375" s="151">
        <v>17.179572510822567</v>
      </c>
      <c r="G375" s="152">
        <v>4.4444538172982995E-5</v>
      </c>
      <c r="H375" s="198">
        <f t="shared" ref="H375:H377" si="0">40*G375</f>
        <v>1.7777815269193198E-3</v>
      </c>
      <c r="I375" s="130"/>
      <c r="J375" s="189"/>
      <c r="K375" s="97"/>
      <c r="L375" s="97"/>
      <c r="M375" s="97"/>
      <c r="N375" s="167"/>
      <c r="O375" s="154" t="s">
        <v>50</v>
      </c>
      <c r="P375" s="154" t="s">
        <v>8</v>
      </c>
      <c r="Q375" s="152">
        <v>1.0013265460240284E-5</v>
      </c>
      <c r="R375" s="156"/>
      <c r="S375" s="152">
        <v>7.7310338197911221E-6</v>
      </c>
      <c r="T375" s="152">
        <v>7.7146471748612555E-6</v>
      </c>
      <c r="U375" s="167"/>
    </row>
    <row r="376" spans="2:21" x14ac:dyDescent="0.35">
      <c r="B376" s="130" t="s">
        <v>6</v>
      </c>
      <c r="C376" s="149">
        <v>20.698133333333367</v>
      </c>
      <c r="D376" s="150">
        <v>1</v>
      </c>
      <c r="E376" s="149">
        <v>20.698133333333367</v>
      </c>
      <c r="F376" s="151">
        <v>155.40400432900495</v>
      </c>
      <c r="G376" s="152">
        <v>0</v>
      </c>
      <c r="H376" s="160">
        <f t="shared" si="0"/>
        <v>0</v>
      </c>
      <c r="I376" s="130"/>
      <c r="J376" s="189"/>
      <c r="K376" s="97"/>
      <c r="L376" s="97"/>
      <c r="M376" s="97"/>
      <c r="N376" s="167"/>
      <c r="O376" s="154" t="s">
        <v>51</v>
      </c>
      <c r="P376" s="154" t="s">
        <v>7</v>
      </c>
      <c r="Q376" s="156">
        <v>0.84130995515133988</v>
      </c>
      <c r="R376" s="152">
        <v>7.7310338197911221E-6</v>
      </c>
      <c r="S376" s="156"/>
      <c r="T376" s="152">
        <v>7.7145961147051523E-6</v>
      </c>
      <c r="U376" s="167"/>
    </row>
    <row r="377" spans="2:21" x14ac:dyDescent="0.35">
      <c r="B377" s="130" t="s">
        <v>437</v>
      </c>
      <c r="C377" s="149">
        <v>3.7632000000000088</v>
      </c>
      <c r="D377" s="150">
        <v>1</v>
      </c>
      <c r="E377" s="149">
        <v>3.7632000000000088</v>
      </c>
      <c r="F377" s="151">
        <v>28.254545454545589</v>
      </c>
      <c r="G377" s="152">
        <v>2.0976826431429174E-7</v>
      </c>
      <c r="H377" s="160">
        <f t="shared" si="0"/>
        <v>8.3907305725716697E-6</v>
      </c>
      <c r="I377" s="130"/>
      <c r="J377" s="189"/>
      <c r="K377" s="97"/>
      <c r="L377" s="97"/>
      <c r="M377" s="97"/>
      <c r="N377" s="167"/>
      <c r="O377" s="154" t="s">
        <v>51</v>
      </c>
      <c r="P377" s="154" t="s">
        <v>8</v>
      </c>
      <c r="Q377" s="152">
        <v>7.7145961147051523E-6</v>
      </c>
      <c r="R377" s="152">
        <v>7.7146471748612555E-6</v>
      </c>
      <c r="S377" s="152">
        <v>7.7145961147051523E-6</v>
      </c>
      <c r="T377" s="156"/>
      <c r="U377" s="167"/>
    </row>
    <row r="378" spans="2:21" x14ac:dyDescent="0.35">
      <c r="B378" s="130" t="s">
        <v>438</v>
      </c>
      <c r="C378" s="153">
        <v>39.423999999999907</v>
      </c>
      <c r="D378" s="154">
        <v>296</v>
      </c>
      <c r="E378" s="153">
        <v>0.13318918918918887</v>
      </c>
      <c r="F378" s="155"/>
      <c r="G378" s="156"/>
      <c r="H378" s="156"/>
      <c r="I378" s="130"/>
      <c r="J378" s="97" t="s">
        <v>444</v>
      </c>
      <c r="K378" s="97" t="s">
        <v>444</v>
      </c>
      <c r="L378" s="97" t="s">
        <v>446</v>
      </c>
      <c r="M378" s="97" t="s">
        <v>445</v>
      </c>
      <c r="N378" s="167"/>
      <c r="O378" s="167"/>
      <c r="P378" s="167"/>
      <c r="Q378" s="167"/>
      <c r="R378" s="167"/>
      <c r="S378" s="167"/>
      <c r="T378" s="167"/>
      <c r="U378" s="167"/>
    </row>
    <row r="379" spans="2:21" x14ac:dyDescent="0.35">
      <c r="B379" s="167"/>
      <c r="C379" s="130"/>
      <c r="D379" s="130"/>
      <c r="E379" s="130"/>
      <c r="F379" s="167"/>
      <c r="G379" s="167"/>
      <c r="H379" s="167"/>
      <c r="I379" s="167"/>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15</vt:i4>
      </vt:variant>
    </vt:vector>
  </HeadingPairs>
  <TitlesOfParts>
    <vt:vector size="15" baseType="lpstr">
      <vt:lpstr>Captions</vt:lpstr>
      <vt:lpstr>El. append. 1 Genome size</vt:lpstr>
      <vt:lpstr>El. append. 2 Genomic GC</vt:lpstr>
      <vt:lpstr>El. append. 3 AFLP </vt:lpstr>
      <vt:lpstr>El. append. 4 Flower colour</vt:lpstr>
      <vt:lpstr>El. append. 5 Stomata</vt:lpstr>
      <vt:lpstr>El. append. 6 Corolla</vt:lpstr>
      <vt:lpstr>El. append. 7 Pappus</vt:lpstr>
      <vt:lpstr>El. append. 8 Achenes</vt:lpstr>
      <vt:lpstr>El. append. 9 Synantherium</vt:lpstr>
      <vt:lpstr>El. append. 10</vt:lpstr>
      <vt:lpstr>El. append. 11 Basal leaves</vt:lpstr>
      <vt:lpstr>El. append. 12 Median leaves</vt:lpstr>
      <vt:lpstr>El. append. 13 Upper leaves</vt:lpstr>
      <vt:lpstr>El. append. 14 Published 2n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Pyšek Petr</cp:lastModifiedBy>
  <cp:lastPrinted>2018-04-11T09:57:10Z</cp:lastPrinted>
  <dcterms:created xsi:type="dcterms:W3CDTF">2017-09-26T09:09:06Z</dcterms:created>
  <dcterms:modified xsi:type="dcterms:W3CDTF">2018-05-02T06:55:20Z</dcterms:modified>
</cp:coreProperties>
</file>